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5" windowWidth="15195" windowHeight="7875" tabRatio="604"/>
  </bookViews>
  <sheets>
    <sheet name="Прогноз 2021-2023 " sheetId="1" r:id="rId1"/>
    <sheet name="Приложение 2" sheetId="2" r:id="rId2"/>
    <sheet name="Прил 3 (расчет ИФО) (2)" sheetId="9" r:id="rId3"/>
    <sheet name="Прил 4 (показатели предприятий)" sheetId="13" state="hidden" r:id="rId4"/>
    <sheet name="Прил 5 Прогноз по поселениям" sheetId="8" r:id="rId5"/>
    <sheet name="Прил 6 Инвестпроекты" sheetId="12" state="hidden" r:id="rId6"/>
    <sheet name="Пояснительная записка" sheetId="14" state="hidden" r:id="rId7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2021-2023 '!$6:$8</definedName>
    <definedName name="_xlnm.Print_Area" localSheetId="2">'Прил 3 (расчет ИФО) (2)'!$A$1:$U$322</definedName>
    <definedName name="_xlnm.Print_Area" localSheetId="3">'Прил 4 (показатели предприятий)'!$A$1:$I$67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2'!$A$1:$AL$170</definedName>
    <definedName name="_xlnm.Print_Area" localSheetId="0">'Прогноз 2021-2023 '!$A$1:$I$165</definedName>
  </definedNames>
  <calcPr calcId="145621"/>
</workbook>
</file>

<file path=xl/calcChain.xml><?xml version="1.0" encoding="utf-8"?>
<calcChain xmlns="http://schemas.openxmlformats.org/spreadsheetml/2006/main">
  <c r="AC162" i="2" l="1"/>
  <c r="AD162" i="2" s="1"/>
  <c r="AE162" i="2" s="1"/>
  <c r="AF162" i="2" s="1"/>
  <c r="AC161" i="2"/>
  <c r="AD161" i="2" s="1"/>
  <c r="AE161" i="2" s="1"/>
  <c r="AF161" i="2" s="1"/>
  <c r="AC144" i="2"/>
  <c r="AD144" i="2" s="1"/>
  <c r="AE144" i="2" s="1"/>
  <c r="AF144" i="2" s="1"/>
  <c r="AC143" i="2"/>
  <c r="AD143" i="2" s="1"/>
  <c r="AE143" i="2" s="1"/>
  <c r="AF143" i="2" s="1"/>
  <c r="AC11" i="2"/>
  <c r="AD11" i="2" s="1"/>
  <c r="AE11" i="2" s="1"/>
  <c r="AF11" i="2" s="1"/>
  <c r="AE164" i="2"/>
  <c r="AF164" i="2" s="1"/>
  <c r="AD164" i="2"/>
  <c r="AJ164" i="2"/>
  <c r="AH162" i="2" l="1"/>
  <c r="AH161" i="2"/>
  <c r="AH159" i="2" s="1"/>
  <c r="AG159" i="2"/>
  <c r="AH155" i="2"/>
  <c r="AG155" i="2"/>
  <c r="AH144" i="2"/>
  <c r="AH143" i="2"/>
  <c r="AH139" i="2" s="1"/>
  <c r="AG139" i="2"/>
  <c r="AH126" i="2"/>
  <c r="AG126" i="2"/>
  <c r="AG169" i="2" s="1"/>
  <c r="AA169" i="2" s="1"/>
  <c r="AH13" i="2"/>
  <c r="AG13" i="2"/>
  <c r="AH11" i="2"/>
  <c r="AH9" i="2"/>
  <c r="AG9" i="2"/>
  <c r="AH8" i="2"/>
  <c r="AG8" i="2"/>
  <c r="AB159" i="2"/>
  <c r="AA159" i="2"/>
  <c r="AB155" i="2"/>
  <c r="AA155" i="2"/>
  <c r="AB139" i="2"/>
  <c r="AA139" i="2"/>
  <c r="AB126" i="2"/>
  <c r="AA126" i="2"/>
  <c r="AB13" i="2"/>
  <c r="AA13" i="2"/>
  <c r="AB9" i="2"/>
  <c r="AA9" i="2"/>
  <c r="AB8" i="2"/>
  <c r="AA8" i="2"/>
  <c r="V159" i="2"/>
  <c r="U159" i="2"/>
  <c r="V155" i="2"/>
  <c r="U155" i="2"/>
  <c r="V139" i="2"/>
  <c r="U139" i="2"/>
  <c r="V126" i="2"/>
  <c r="U126" i="2"/>
  <c r="V13" i="2"/>
  <c r="U13" i="2"/>
  <c r="V9" i="2"/>
  <c r="U9" i="2"/>
  <c r="V8" i="2"/>
  <c r="V169" i="2" s="1"/>
  <c r="U8" i="2"/>
  <c r="U169" i="2" s="1"/>
  <c r="P159" i="2"/>
  <c r="O159" i="2"/>
  <c r="P155" i="2"/>
  <c r="O155" i="2"/>
  <c r="P139" i="2"/>
  <c r="O139" i="2"/>
  <c r="P126" i="2"/>
  <c r="O126" i="2"/>
  <c r="P13" i="2"/>
  <c r="O13" i="2"/>
  <c r="P9" i="2"/>
  <c r="O9" i="2"/>
  <c r="P8" i="2"/>
  <c r="P169" i="2" s="1"/>
  <c r="O8" i="2"/>
  <c r="O169" i="2" s="1"/>
  <c r="J159" i="2"/>
  <c r="I159" i="2"/>
  <c r="J155" i="2"/>
  <c r="I155" i="2"/>
  <c r="J139" i="2"/>
  <c r="I139" i="2"/>
  <c r="J126" i="2"/>
  <c r="I126" i="2"/>
  <c r="J13" i="2"/>
  <c r="I13" i="2"/>
  <c r="J9" i="2"/>
  <c r="I9" i="2"/>
  <c r="J8" i="2"/>
  <c r="J169" i="2" s="1"/>
  <c r="I8" i="2"/>
  <c r="I169" i="2" s="1"/>
  <c r="D159" i="2"/>
  <c r="C159" i="2"/>
  <c r="D155" i="2"/>
  <c r="C155" i="2"/>
  <c r="D139" i="2"/>
  <c r="C139" i="2"/>
  <c r="D126" i="2"/>
  <c r="C126" i="2"/>
  <c r="D13" i="2"/>
  <c r="C13" i="2"/>
  <c r="D9" i="2"/>
  <c r="C9" i="2"/>
  <c r="D8" i="2"/>
  <c r="D169" i="2" s="1"/>
  <c r="C8" i="2"/>
  <c r="C169" i="2" s="1"/>
  <c r="Q315" i="9"/>
  <c r="J316" i="9"/>
  <c r="J315" i="9"/>
  <c r="D46" i="1"/>
  <c r="C46" i="1"/>
  <c r="D41" i="1"/>
  <c r="C41" i="1"/>
  <c r="D33" i="1"/>
  <c r="C33" i="1"/>
  <c r="D29" i="1"/>
  <c r="C29" i="1"/>
  <c r="D10" i="1"/>
  <c r="C10" i="1"/>
  <c r="I157" i="1"/>
  <c r="H157" i="1"/>
  <c r="G157" i="1"/>
  <c r="F157" i="1"/>
  <c r="E157" i="1"/>
  <c r="D157" i="1"/>
  <c r="I154" i="1"/>
  <c r="H154" i="1"/>
  <c r="G154" i="1"/>
  <c r="F154" i="1"/>
  <c r="E154" i="1"/>
  <c r="D154" i="1"/>
  <c r="C157" i="1"/>
  <c r="C154" i="1" s="1"/>
  <c r="AH169" i="2" l="1"/>
  <c r="AB169" i="2" s="1"/>
  <c r="I29" i="1"/>
  <c r="H29" i="1"/>
  <c r="G29" i="1"/>
  <c r="F29" i="1"/>
  <c r="E29" i="1"/>
  <c r="Z169" i="2" l="1"/>
  <c r="Y169" i="2"/>
  <c r="X169" i="2"/>
  <c r="W169" i="2"/>
  <c r="I47" i="1"/>
  <c r="I46" i="1"/>
  <c r="H46" i="1"/>
  <c r="G46" i="1"/>
  <c r="F46" i="1"/>
  <c r="E46" i="1"/>
  <c r="F47" i="1"/>
  <c r="I42" i="1"/>
  <c r="I41" i="1" s="1"/>
  <c r="I33" i="1" s="1"/>
  <c r="H42" i="1"/>
  <c r="G41" i="1"/>
  <c r="F41" i="1"/>
  <c r="F33" i="1" s="1"/>
  <c r="E41" i="1"/>
  <c r="G33" i="1"/>
  <c r="E33" i="1"/>
  <c r="H10" i="1"/>
  <c r="I21" i="1"/>
  <c r="H21" i="1"/>
  <c r="I12" i="1"/>
  <c r="F12" i="1"/>
  <c r="I13" i="1"/>
  <c r="AL126" i="2"/>
  <c r="AK126" i="2"/>
  <c r="AJ126" i="2"/>
  <c r="AI126" i="2"/>
  <c r="AF126" i="2"/>
  <c r="AE126" i="2"/>
  <c r="AD126" i="2"/>
  <c r="AC126" i="2"/>
  <c r="Z126" i="2"/>
  <c r="Y126" i="2"/>
  <c r="X126" i="2"/>
  <c r="W126" i="2"/>
  <c r="T126" i="2"/>
  <c r="S126" i="2"/>
  <c r="R126" i="2"/>
  <c r="Q126" i="2"/>
  <c r="N126" i="2"/>
  <c r="M126" i="2"/>
  <c r="L126" i="2"/>
  <c r="K126" i="2"/>
  <c r="H126" i="2"/>
  <c r="G126" i="2"/>
  <c r="F126" i="2"/>
  <c r="E126" i="2"/>
  <c r="AJ129" i="2"/>
  <c r="AK129" i="2" s="1"/>
  <c r="AL129" i="2" s="1"/>
  <c r="R129" i="2"/>
  <c r="S129" i="2" s="1"/>
  <c r="T129" i="2" s="1"/>
  <c r="M129" i="2"/>
  <c r="N129" i="2" s="1"/>
  <c r="L129" i="2"/>
  <c r="F129" i="2"/>
  <c r="G129" i="2" s="1"/>
  <c r="H129" i="2" s="1"/>
  <c r="AJ11" i="2"/>
  <c r="AK11" i="2" s="1"/>
  <c r="AI11" i="2"/>
  <c r="AJ144" i="2"/>
  <c r="AK144" i="2" s="1"/>
  <c r="AI144" i="2"/>
  <c r="AI143" i="2"/>
  <c r="AJ143" i="2" s="1"/>
  <c r="AK143" i="2" s="1"/>
  <c r="AI162" i="2"/>
  <c r="AJ162" i="2" s="1"/>
  <c r="AI161" i="2"/>
  <c r="AJ161" i="2" s="1"/>
  <c r="AK164" i="2" l="1"/>
  <c r="AL164" i="2" s="1"/>
  <c r="AK162" i="2"/>
  <c r="AL162" i="2" s="1"/>
  <c r="AK161" i="2"/>
  <c r="F144" i="2"/>
  <c r="G144" i="2" s="1"/>
  <c r="H144" i="2" s="1"/>
  <c r="G143" i="2"/>
  <c r="H143" i="2" s="1"/>
  <c r="F143" i="2"/>
  <c r="L144" i="2"/>
  <c r="M144" i="2" s="1"/>
  <c r="N144" i="2" s="1"/>
  <c r="M143" i="2"/>
  <c r="N143" i="2" s="1"/>
  <c r="N139" i="2" s="1"/>
  <c r="L143" i="2"/>
  <c r="R144" i="2"/>
  <c r="S144" i="2" s="1"/>
  <c r="S143" i="2"/>
  <c r="T143" i="2" s="1"/>
  <c r="R143" i="2"/>
  <c r="AL143" i="2"/>
  <c r="R11" i="2"/>
  <c r="S11" i="2" s="1"/>
  <c r="M11" i="2"/>
  <c r="N11" i="2" s="1"/>
  <c r="N9" i="2" s="1"/>
  <c r="N8" i="2" s="1"/>
  <c r="L11" i="2"/>
  <c r="H11" i="2"/>
  <c r="H9" i="2" s="1"/>
  <c r="H8" i="2" s="1"/>
  <c r="G11" i="2"/>
  <c r="F11" i="2"/>
  <c r="F9" i="2" s="1"/>
  <c r="F8" i="2" s="1"/>
  <c r="K159" i="2"/>
  <c r="K155" i="2"/>
  <c r="K139" i="2"/>
  <c r="K13" i="2"/>
  <c r="K9" i="2"/>
  <c r="K8" i="2"/>
  <c r="H57" i="1"/>
  <c r="I57" i="1" s="1"/>
  <c r="H56" i="1"/>
  <c r="H47" i="1"/>
  <c r="H41" i="1"/>
  <c r="H33" i="1" s="1"/>
  <c r="H26" i="1"/>
  <c r="I26" i="1" s="1"/>
  <c r="H13" i="1"/>
  <c r="H12" i="1"/>
  <c r="F148" i="1"/>
  <c r="I147" i="1"/>
  <c r="F137" i="1"/>
  <c r="H137" i="1" s="1"/>
  <c r="F120" i="1"/>
  <c r="H120" i="1" s="1"/>
  <c r="I120" i="1" s="1"/>
  <c r="F81" i="1"/>
  <c r="H81" i="1" s="1"/>
  <c r="I81" i="1" s="1"/>
  <c r="F57" i="1"/>
  <c r="F56" i="1"/>
  <c r="F44" i="1"/>
  <c r="F21" i="1"/>
  <c r="H18" i="1"/>
  <c r="I18" i="1" s="1"/>
  <c r="I56" i="1"/>
  <c r="I44" i="1"/>
  <c r="G10" i="1"/>
  <c r="E10" i="1"/>
  <c r="U316" i="9"/>
  <c r="U315" i="9"/>
  <c r="T315" i="9"/>
  <c r="T316" i="9"/>
  <c r="S316" i="9"/>
  <c r="R316" i="9"/>
  <c r="Q316" i="9"/>
  <c r="S315" i="9"/>
  <c r="R315" i="9"/>
  <c r="O316" i="9"/>
  <c r="N316" i="9"/>
  <c r="M316" i="9"/>
  <c r="L316" i="9"/>
  <c r="O315" i="9"/>
  <c r="N315" i="9"/>
  <c r="M315" i="9"/>
  <c r="L315" i="9"/>
  <c r="P316" i="9"/>
  <c r="P315" i="9"/>
  <c r="AC159" i="2"/>
  <c r="AJ159" i="2"/>
  <c r="AI159" i="2"/>
  <c r="Z159" i="2"/>
  <c r="Y159" i="2"/>
  <c r="X159" i="2"/>
  <c r="W159" i="2"/>
  <c r="T159" i="2"/>
  <c r="S159" i="2"/>
  <c r="R159" i="2"/>
  <c r="Q159" i="2"/>
  <c r="N159" i="2"/>
  <c r="M159" i="2"/>
  <c r="L159" i="2"/>
  <c r="H159" i="2"/>
  <c r="G159" i="2"/>
  <c r="F159" i="2"/>
  <c r="E159" i="2"/>
  <c r="AL155" i="2"/>
  <c r="AK155" i="2"/>
  <c r="AJ155" i="2"/>
  <c r="AI155" i="2"/>
  <c r="AF155" i="2"/>
  <c r="AE155" i="2"/>
  <c r="AD155" i="2"/>
  <c r="AC155" i="2"/>
  <c r="Z155" i="2"/>
  <c r="Y155" i="2"/>
  <c r="X155" i="2"/>
  <c r="W155" i="2"/>
  <c r="T155" i="2"/>
  <c r="S155" i="2"/>
  <c r="R155" i="2"/>
  <c r="Q155" i="2"/>
  <c r="N155" i="2"/>
  <c r="M155" i="2"/>
  <c r="L155" i="2"/>
  <c r="H155" i="2"/>
  <c r="G155" i="2"/>
  <c r="F155" i="2"/>
  <c r="E155" i="2"/>
  <c r="AF139" i="2"/>
  <c r="AE139" i="2"/>
  <c r="AD139" i="2"/>
  <c r="AC139" i="2"/>
  <c r="AI139" i="2"/>
  <c r="Z139" i="2"/>
  <c r="Y139" i="2"/>
  <c r="X139" i="2"/>
  <c r="W139" i="2"/>
  <c r="Q139" i="2"/>
  <c r="L139" i="2"/>
  <c r="F139" i="2"/>
  <c r="E139" i="2"/>
  <c r="AL13" i="2"/>
  <c r="AK13" i="2"/>
  <c r="AJ13" i="2"/>
  <c r="AI13" i="2"/>
  <c r="AF13" i="2"/>
  <c r="AE13" i="2"/>
  <c r="AD13" i="2"/>
  <c r="AC13" i="2"/>
  <c r="Z13" i="2"/>
  <c r="Y13" i="2"/>
  <c r="X13" i="2"/>
  <c r="W13" i="2"/>
  <c r="T13" i="2"/>
  <c r="S13" i="2"/>
  <c r="R13" i="2"/>
  <c r="Q13" i="2"/>
  <c r="N13" i="2"/>
  <c r="M13" i="2"/>
  <c r="L13" i="2"/>
  <c r="H13" i="2"/>
  <c r="G13" i="2"/>
  <c r="F13" i="2"/>
  <c r="E13" i="2"/>
  <c r="AJ9" i="2"/>
  <c r="AJ8" i="2" s="1"/>
  <c r="AI9" i="2"/>
  <c r="AF9" i="2"/>
  <c r="AF8" i="2" s="1"/>
  <c r="AE9" i="2"/>
  <c r="AD9" i="2"/>
  <c r="AD8" i="2" s="1"/>
  <c r="AC9" i="2"/>
  <c r="AC8" i="2" s="1"/>
  <c r="Z9" i="2"/>
  <c r="Z8" i="2" s="1"/>
  <c r="Y9" i="2"/>
  <c r="X9" i="2"/>
  <c r="X8" i="2" s="1"/>
  <c r="W9" i="2"/>
  <c r="R9" i="2"/>
  <c r="R8" i="2" s="1"/>
  <c r="Q9" i="2"/>
  <c r="L9" i="2"/>
  <c r="L8" i="2" s="1"/>
  <c r="G9" i="2"/>
  <c r="G8" i="2" s="1"/>
  <c r="E9" i="2"/>
  <c r="AI8" i="2"/>
  <c r="AE8" i="2"/>
  <c r="Y8" i="2"/>
  <c r="W8" i="2"/>
  <c r="Q8" i="2"/>
  <c r="Q169" i="2" s="1"/>
  <c r="E8" i="2"/>
  <c r="E169" i="2" s="1"/>
  <c r="K169" i="2" l="1"/>
  <c r="AI169" i="2"/>
  <c r="AC169" i="2" s="1"/>
  <c r="AK159" i="2"/>
  <c r="AL161" i="2"/>
  <c r="AE159" i="2"/>
  <c r="AD159" i="2"/>
  <c r="H139" i="2"/>
  <c r="G139" i="2"/>
  <c r="L169" i="2"/>
  <c r="M139" i="2"/>
  <c r="T144" i="2"/>
  <c r="S139" i="2"/>
  <c r="T139" i="2"/>
  <c r="R139" i="2"/>
  <c r="R169" i="2" s="1"/>
  <c r="AL144" i="2"/>
  <c r="AL139" i="2" s="1"/>
  <c r="AK139" i="2"/>
  <c r="AJ139" i="2"/>
  <c r="AJ169" i="2"/>
  <c r="AD169" i="2" s="1"/>
  <c r="N169" i="2"/>
  <c r="G169" i="2"/>
  <c r="F169" i="2"/>
  <c r="H169" i="2"/>
  <c r="AK9" i="2"/>
  <c r="AK8" i="2" s="1"/>
  <c r="AL11" i="2"/>
  <c r="AL9" i="2" s="1"/>
  <c r="AL8" i="2" s="1"/>
  <c r="S9" i="2"/>
  <c r="S8" i="2" s="1"/>
  <c r="S169" i="2" s="1"/>
  <c r="T11" i="2"/>
  <c r="T9" i="2" s="1"/>
  <c r="T8" i="2" s="1"/>
  <c r="T169" i="2" s="1"/>
  <c r="M9" i="2"/>
  <c r="M8" i="2" s="1"/>
  <c r="M169" i="2" s="1"/>
  <c r="F10" i="1"/>
  <c r="I10" i="1"/>
  <c r="AK169" i="2" l="1"/>
  <c r="AE169" i="2" s="1"/>
  <c r="AF159" i="2"/>
  <c r="AL159" i="2"/>
  <c r="AL169" i="2" s="1"/>
  <c r="AF169" i="2" s="1"/>
</calcChain>
</file>

<file path=xl/sharedStrings.xml><?xml version="1.0" encoding="utf-8"?>
<sst xmlns="http://schemas.openxmlformats.org/spreadsheetml/2006/main" count="1323" uniqueCount="686">
  <si>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</si>
  <si>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</si>
  <si>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</si>
  <si>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</si>
  <si>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</si>
  <si>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</si>
  <si>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</si>
  <si>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</si>
  <si>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</si>
  <si>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</si>
  <si>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</si>
  <si>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</si>
  <si>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</si>
  <si>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</si>
  <si>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</si>
  <si>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</si>
  <si>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</si>
  <si>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</si>
  <si>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</si>
  <si>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</si>
  <si>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</si>
  <si>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</si>
  <si>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</si>
  <si>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</si>
  <si>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</si>
  <si>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</si>
  <si>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</si>
  <si>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</si>
  <si>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</si>
  <si>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</si>
  <si>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</si>
  <si>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</si>
  <si>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</si>
  <si>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</si>
  <si>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</si>
  <si>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</si>
  <si>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</si>
  <si>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</si>
  <si>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</si>
  <si>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</si>
  <si>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</si>
  <si>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</si>
  <si>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</si>
  <si>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</si>
  <si>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</si>
  <si>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</si>
  <si>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</si>
  <si>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</si>
  <si>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</si>
  <si>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</si>
  <si>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</si>
  <si>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</si>
  <si>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</si>
  <si>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</si>
  <si>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</si>
  <si>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</si>
  <si>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</si>
  <si>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</si>
  <si>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</si>
  <si>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</si>
  <si>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</si>
  <si>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</si>
  <si>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</si>
  <si>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</si>
  <si>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</si>
  <si>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</si>
  <si>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</si>
  <si>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</si>
  <si>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</si>
  <si>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</si>
  <si>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</si>
  <si>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</si>
  <si>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</si>
  <si>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</si>
  <si>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</si>
  <si>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</si>
  <si>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</si>
  <si>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</si>
  <si>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</si>
  <si>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</si>
  <si>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</si>
  <si>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</si>
  <si>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</si>
  <si>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</si>
  <si>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</si>
  <si>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</si>
  <si>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</si>
  <si>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</si>
  <si>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</si>
  <si>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</si>
  <si>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</si>
  <si>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</si>
  <si>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</si>
  <si>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</si>
  <si>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</si>
  <si>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</si>
  <si>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</si>
  <si>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</si>
  <si>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</si>
  <si>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</si>
  <si>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</si>
  <si>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</si>
  <si>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</si>
  <si>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</si>
  <si>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</si>
  <si>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</si>
  <si>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</si>
  <si>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</si>
  <si>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</si>
  <si>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</si>
  <si>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</si>
  <si>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</si>
  <si>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</si>
  <si>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</si>
  <si>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</si>
  <si>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</si>
  <si>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</si>
  <si>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</si>
  <si>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</si>
  <si>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</si>
  <si>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</si>
  <si>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</si>
  <si>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</si>
  <si>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</si>
  <si>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</si>
  <si>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</si>
  <si>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</si>
  <si>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</si>
  <si>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</si>
  <si>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</si>
  <si>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</si>
  <si>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</si>
  <si>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</si>
  <si>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</si>
  <si>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</si>
  <si>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</si>
  <si>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</si>
  <si>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</si>
  <si>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</si>
  <si>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</si>
  <si>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</si>
  <si>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</si>
  <si>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</si>
  <si>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</si>
  <si>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</si>
  <si>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</si>
  <si>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</si>
  <si>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</si>
  <si>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</si>
  <si>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</si>
  <si>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</si>
  <si>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</si>
  <si>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</si>
  <si>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</si>
  <si>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</si>
  <si>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</si>
  <si>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</si>
  <si>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</si>
  <si>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</si>
  <si>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</si>
  <si>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</si>
  <si>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</si>
  <si>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</si>
  <si>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</si>
  <si>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</si>
  <si>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</si>
  <si>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</si>
  <si>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</si>
  <si>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</si>
  <si>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</si>
  <si>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</si>
  <si>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</si>
  <si>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</si>
  <si>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</si>
  <si>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</si>
  <si>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</si>
  <si>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</si>
  <si>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</si>
  <si>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</si>
  <si>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</si>
  <si>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</si>
  <si>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</si>
  <si>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</si>
  <si>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</si>
  <si>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</si>
  <si>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</si>
  <si>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</si>
  <si>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</si>
  <si>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</si>
  <si>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</si>
  <si>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</si>
  <si>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</si>
  <si>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</si>
  <si>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</si>
  <si>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</si>
  <si>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</si>
  <si>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</si>
  <si>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</si>
  <si>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</si>
  <si>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</si>
  <si>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</si>
  <si>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</si>
  <si>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</si>
  <si>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</si>
  <si>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</si>
  <si>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</si>
  <si>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</si>
  <si>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</si>
  <si>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</si>
  <si>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</si>
  <si>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</si>
  <si>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</si>
  <si>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</si>
  <si>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</si>
  <si>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</si>
  <si>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</si>
  <si>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</si>
  <si>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</si>
  <si>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</si>
  <si>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</si>
  <si>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</si>
  <si>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</si>
  <si>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</si>
  <si>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</si>
  <si>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</si>
  <si>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</si>
  <si>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</si>
  <si>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</si>
  <si>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</si>
  <si>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</si>
  <si>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</si>
  <si>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</si>
  <si>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</si>
  <si>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</si>
  <si>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</si>
  <si>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</si>
  <si>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</si>
  <si>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</si>
  <si>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</si>
  <si>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</si>
  <si>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</si>
  <si>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</si>
  <si>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</si>
  <si>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</si>
  <si>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</si>
  <si>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</si>
  <si>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</si>
  <si>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</si>
  <si>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</si>
  <si>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</si>
  <si>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</si>
  <si>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</si>
  <si>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</si>
  <si>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</si>
  <si>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</si>
  <si>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</si>
  <si>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</si>
  <si>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</si>
  <si>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</si>
  <si>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</si>
  <si>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</si>
  <si>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</si>
  <si>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</si>
  <si>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</si>
  <si>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</si>
  <si>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</si>
  <si>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</si>
  <si>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</si>
  <si>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</si>
  <si>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</si>
  <si>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</si>
  <si>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</si>
  <si>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</si>
  <si>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</si>
  <si>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</si>
  <si>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</si>
  <si>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</si>
  <si>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</si>
  <si>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</si>
  <si>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</si>
  <si>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</si>
  <si>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</si>
  <si>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</si>
  <si>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</si>
  <si>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</si>
  <si>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</si>
  <si>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</si>
  <si>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</si>
  <si>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</si>
  <si>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</si>
  <si>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</si>
  <si>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</si>
  <si>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</si>
  <si>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</si>
  <si>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</si>
  <si>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</si>
  <si>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</si>
  <si>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</si>
  <si>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</si>
  <si>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</si>
  <si>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</si>
  <si>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</si>
  <si>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</si>
  <si>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</si>
  <si>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</si>
  <si>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</si>
  <si>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</si>
  <si>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</si>
  <si>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</si>
  <si>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</si>
  <si>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</si>
  <si>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</si>
  <si>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</si>
  <si>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</si>
  <si>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</si>
  <si>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</si>
  <si>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</si>
  <si>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</si>
  <si>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</si>
  <si>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</si>
  <si>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</si>
  <si>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</si>
  <si>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</si>
  <si>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</si>
  <si>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</si>
  <si>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</si>
  <si>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</si>
  <si>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</si>
  <si>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</si>
  <si>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</si>
  <si>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</si>
  <si>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</si>
  <si>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</si>
  <si>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</si>
  <si>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</si>
  <si>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</si>
  <si>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</si>
  <si>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</si>
  <si>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</si>
  <si>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</si>
  <si>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</si>
  <si>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</si>
  <si>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</si>
  <si>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</si>
  <si>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</si>
  <si>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</si>
  <si>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</si>
  <si>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</si>
  <si>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</si>
  <si>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</si>
  <si>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</si>
  <si>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</si>
  <si>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</si>
  <si>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</si>
  <si>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</si>
  <si>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</si>
  <si>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</si>
  <si>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</si>
  <si>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</si>
  <si>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</si>
  <si>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</si>
  <si>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</si>
  <si>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</si>
  <si>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</si>
  <si>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</si>
  <si>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</si>
  <si>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</si>
  <si>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</si>
  <si>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</si>
  <si>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</si>
  <si>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</si>
  <si>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</si>
  <si>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</si>
  <si>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</si>
  <si>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</si>
  <si>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</si>
  <si>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</si>
  <si>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</si>
  <si>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</si>
  <si>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</si>
  <si>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</si>
  <si>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</si>
  <si>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</si>
  <si>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</si>
  <si>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</si>
  <si>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</si>
  <si>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</si>
  <si>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</si>
  <si>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</si>
  <si>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</si>
  <si>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</si>
  <si>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</si>
  <si>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</si>
  <si>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</si>
  <si>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</si>
  <si>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</si>
  <si>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</si>
  <si>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</si>
  <si>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</si>
  <si>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</si>
  <si>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</si>
  <si>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</si>
  <si>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</si>
  <si>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</si>
  <si>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</si>
  <si>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</si>
  <si>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</si>
  <si>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</si>
  <si>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</si>
  <si>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</si>
  <si>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</si>
  <si>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</si>
  <si>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</si>
  <si>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</si>
  <si>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</si>
  <si>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</si>
  <si>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</si>
  <si>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</si>
  <si>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</si>
  <si>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</si>
  <si>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</si>
  <si>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</si>
  <si>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</si>
  <si>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</si>
  <si>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</si>
  <si>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</si>
  <si>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</si>
  <si>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</si>
  <si>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</si>
  <si>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</si>
  <si>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</si>
  <si>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</si>
  <si>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</si>
  <si>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</si>
  <si>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</si>
  <si>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</si>
  <si>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</si>
  <si>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</si>
  <si>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</si>
  <si>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</si>
  <si>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</si>
  <si>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</si>
  <si>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</si>
  <si>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</si>
  <si>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</si>
  <si>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</si>
  <si>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</si>
  <si>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</si>
  <si>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</si>
  <si>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</si>
  <si>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</si>
  <si>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</si>
  <si>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</si>
  <si>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</si>
  <si>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</si>
  <si>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</si>
  <si>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</si>
  <si>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</si>
  <si>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</si>
  <si>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</si>
  <si>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</si>
  <si>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</si>
  <si>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</si>
  <si>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</si>
  <si>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</si>
  <si>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</si>
  <si>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</si>
  <si>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</si>
  <si>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</si>
  <si>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</si>
  <si>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</si>
  <si>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</si>
  <si>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</si>
  <si>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</si>
  <si>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</si>
  <si>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</si>
  <si>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</si>
  <si>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</si>
  <si>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</si>
  <si>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</si>
  <si>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</si>
  <si>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</si>
  <si>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</si>
  <si>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</si>
  <si>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</si>
  <si>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</si>
  <si>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</si>
  <si>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</si>
  <si>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</si>
  <si>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</si>
  <si>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</si>
  <si>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</si>
  <si>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</si>
  <si>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</si>
  <si>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</si>
  <si>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</si>
  <si>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</si>
  <si>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</si>
  <si>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</si>
  <si>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</si>
  <si>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</si>
  <si>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</si>
  <si>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</si>
  <si>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</si>
  <si>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</si>
  <si>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</si>
  <si>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</si>
  <si>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</si>
  <si>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</si>
  <si>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</si>
  <si>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</si>
  <si>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</si>
  <si>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</si>
  <si>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</si>
  <si>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</si>
  <si>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</si>
  <si>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</si>
  <si>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</si>
  <si>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</si>
  <si>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</si>
  <si>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</si>
  <si>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</si>
  <si>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</si>
  <si>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</si>
  <si>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</si>
  <si>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</si>
  <si>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</si>
  <si>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</si>
  <si>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</si>
  <si>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</si>
  <si>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</si>
  <si>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</si>
  <si>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</si>
  <si>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</si>
  <si>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</si>
  <si>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</si>
  <si>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</si>
  <si>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</si>
  <si>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</si>
  <si>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</si>
  <si>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</si>
  <si>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</si>
  <si>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</si>
  <si>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</si>
  <si>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</si>
  <si>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</si>
  <si>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</si>
  <si>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</si>
  <si>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</si>
  <si>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</si>
  <si>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</si>
  <si>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</si>
  <si>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</si>
  <si>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</si>
  <si>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</si>
  <si>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</si>
  <si>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</si>
  <si>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</si>
  <si>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</si>
  <si>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</si>
  <si>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</si>
  <si>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</si>
  <si>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</si>
  <si>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</si>
  <si>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</si>
  <si>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</si>
  <si>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</si>
  <si>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</si>
  <si>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</si>
  <si>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</si>
  <si>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</si>
  <si>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</si>
  <si>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</si>
  <si>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</si>
  <si>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</si>
  <si>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</si>
  <si>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</si>
  <si>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</si>
  <si>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</si>
  <si>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</si>
  <si>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</si>
  <si>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</si>
  <si>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</si>
  <si>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</si>
  <si>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</si>
  <si>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</si>
  <si>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</si>
  <si>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</si>
  <si>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</si>
  <si>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</si>
  <si>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</si>
  <si>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</si>
  <si>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</si>
  <si>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</si>
  <si>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</si>
  <si>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</si>
  <si>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</si>
  <si>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</si>
  <si>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</si>
  <si>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</si>
  <si>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</si>
  <si>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</si>
  <si>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</si>
  <si>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</si>
  <si>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</si>
  <si>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</si>
  <si>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</si>
  <si>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</si>
  <si>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</si>
  <si>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</si>
  <si>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</si>
  <si>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</si>
  <si>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</si>
  <si>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</si>
  <si>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2021 год</t>
  </si>
  <si>
    <t>2022 год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</si>
  <si>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</si>
  <si>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</si>
  <si>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</si>
  <si>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</si>
  <si>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</si>
  <si>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</si>
  <si>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</si>
  <si>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</si>
  <si>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2018</t>
  </si>
  <si>
    <t>Факт 
2019 года</t>
  </si>
  <si>
    <t>2023 год</t>
  </si>
  <si>
    <t>Факт 
2019 г.</t>
  </si>
  <si>
    <t>2023 г.</t>
  </si>
  <si>
    <t>факт 2019</t>
  </si>
  <si>
    <t>оценка 2020</t>
  </si>
  <si>
    <t>Перечень инвестиционных проектов, реализация которых предполагается в 2020-2023 гг.</t>
  </si>
  <si>
    <t>Всего за 2020-2023 гг., 
в т.ч. по годам:</t>
  </si>
  <si>
    <t>Отдельные показатели прогноза развития муниципальных образований поселенческого уровня на 2021-2023 годы*</t>
  </si>
  <si>
    <t>Оценка 2020 г.</t>
  </si>
  <si>
    <t>СПК "Лена-2"</t>
  </si>
  <si>
    <t>с.Подымахино</t>
  </si>
  <si>
    <t>Борисовское лесничество</t>
  </si>
  <si>
    <t>ИП Есин Г.Г.</t>
  </si>
  <si>
    <t>ООО "Энергия"</t>
  </si>
  <si>
    <t>ООО КПФ "Дилижанс"</t>
  </si>
  <si>
    <t>ООО "Эйсейра"</t>
  </si>
  <si>
    <t>ООО "Перекресток"</t>
  </si>
  <si>
    <t>ИП Мердешева Л.В.</t>
  </si>
  <si>
    <t>ИП Есина Л.Я.</t>
  </si>
  <si>
    <t>Отделение связи</t>
  </si>
  <si>
    <t>Амбулатория</t>
  </si>
  <si>
    <t>МОУ СОШ Подымахино</t>
  </si>
  <si>
    <t>Администрация ПМО</t>
  </si>
  <si>
    <t>МКУК "КДЦ" ПМО</t>
  </si>
  <si>
    <t>ГОВД</t>
  </si>
  <si>
    <t>Метеопост с.Таюра</t>
  </si>
  <si>
    <t>Метеопост с.Подымахино</t>
  </si>
  <si>
    <t>Подымахинское сельское поселение</t>
  </si>
  <si>
    <t>ООО "Теплосервис"</t>
  </si>
  <si>
    <t>Прогноз предоставляется 
до 30 июля  2021 года</t>
  </si>
  <si>
    <t>Форма прогноза 
до 2024 г.</t>
  </si>
  <si>
    <r>
      <t>Прогноз социально-экономического развития муниципального образования                                                                                                                               __</t>
    </r>
    <r>
      <rPr>
        <u/>
        <sz val="16"/>
        <rFont val="Times New Roman"/>
        <family val="1"/>
        <charset val="204"/>
      </rPr>
      <t>Подымахинское муниципальное образование</t>
    </r>
    <r>
      <rPr>
        <b/>
        <sz val="16"/>
        <rFont val="Times New Roman"/>
        <family val="1"/>
      </rPr>
      <t>__  на 2021-2024 гг.</t>
    </r>
  </si>
  <si>
    <t>Факт 
2020 года</t>
  </si>
  <si>
    <t>Оценка 
2021 года</t>
  </si>
  <si>
    <t>2024 год</t>
  </si>
  <si>
    <t>Факт 
2020 г.</t>
  </si>
  <si>
    <t>Оценка 
2021 г.</t>
  </si>
  <si>
    <t>Прогноз на 2022-2024 гг.</t>
  </si>
  <si>
    <t>2024 г.</t>
  </si>
  <si>
    <t>Оценка 2021 г.</t>
  </si>
  <si>
    <t>факт 2020</t>
  </si>
  <si>
    <t>оценка 2021</t>
  </si>
  <si>
    <t>Сводный перечень инвестиционных проектов, реализация которых предполагается в 2021-2024 гг. 
___________________________________________________________________
(наименование муниципального района, городского округа)</t>
  </si>
  <si>
    <t>Всего за 2021-2024 гг., 
в т.ч. по годам:</t>
  </si>
  <si>
    <t>Приложение 7</t>
  </si>
  <si>
    <t>Структура аналитической записки
 к Прогнозу социально-экономического развития  в  муниципальном  образовании на среднесрочный период</t>
  </si>
  <si>
    <r>
      <t xml:space="preserve">       При подготовке аналитической записки  к Прогнозу СЭР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текущем периоде и среднесрочном преиоде в социально-экономическом развитии муниципального образования,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</si>
  <si>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1. анализ текущей ситуации за фактически прошедшие периоды 2019 - 2020 годов, текущего состояния в экономике и социальной сфере муниципального образования  по следующим разделам:</t>
  </si>
  <si>
    <t xml:space="preserve"> - «Промышленное производство»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</si>
  <si>
    <r>
      <t xml:space="preserve"> - </t>
    </r>
    <r>
      <rPr>
        <i/>
        <sz val="14"/>
        <rFont val="Times New Roman"/>
        <family val="1"/>
        <charset val="204"/>
      </rPr>
      <t>«Сельское хозяйство»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сельскохозяйственного производства и индекса производства продукции с указанием  предприятий, повлиявших на результаты работы сельского хозяйства. </t>
    </r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</si>
  <si>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</si>
  <si>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</si>
  <si>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</si>
  <si>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</si>
  <si>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</si>
  <si>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</si>
  <si>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2. оценка 2021 года и планового периода 2022-2024 годов, состояния в экономике и социальной сфере муниципального образования  по по тем же разделам (см. выше)</t>
  </si>
  <si>
    <t>3. Принятые органами местного самоуправления меры по устранению негативных факторов.</t>
  </si>
  <si>
    <t>4. Проблемные вопросы, решение которых невозможно без участия Правительства Иркутской области.</t>
  </si>
  <si>
    <t>5. Первоочередные важные мероприятия МО для реализации на прогнозный перид 2021 - 2024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</si>
</sst>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4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u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left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34" fillId="3" borderId="29" xfId="0" applyFont="1" applyFill="1" applyBorder="1"/>
    <xf numFmtId="0" fontId="34" fillId="3" borderId="30" xfId="0" applyFont="1" applyFill="1" applyBorder="1"/>
    <xf numFmtId="0" fontId="34" fillId="3" borderId="28" xfId="0" applyFont="1" applyFill="1" applyBorder="1" applyAlignment="1">
      <alignment horizontal="left" vertical="center" wrapText="1"/>
    </xf>
    <xf numFmtId="0" fontId="32" fillId="3" borderId="28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32" xfId="0" applyFont="1" applyFill="1" applyBorder="1"/>
    <xf numFmtId="0" fontId="34" fillId="3" borderId="33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5" xfId="0" applyFont="1" applyFill="1" applyBorder="1"/>
    <xf numFmtId="0" fontId="34" fillId="3" borderId="26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35" xfId="0" applyFont="1" applyFill="1" applyBorder="1" applyAlignment="1">
      <alignment horizontal="left" vertical="center" wrapText="1"/>
    </xf>
    <xf numFmtId="0" fontId="34" fillId="3" borderId="36" xfId="0" applyFont="1" applyFill="1" applyBorder="1"/>
    <xf numFmtId="0" fontId="34" fillId="3" borderId="37" xfId="0" applyFont="1" applyFill="1" applyBorder="1" applyAlignment="1">
      <alignment horizontal="left" vertical="center" wrapText="1"/>
    </xf>
    <xf numFmtId="0" fontId="34" fillId="3" borderId="32" xfId="0" applyFont="1" applyFill="1" applyBorder="1" applyAlignment="1">
      <alignment horizontal="left" vertical="center" wrapText="1"/>
    </xf>
    <xf numFmtId="0" fontId="34" fillId="3" borderId="38" xfId="0" applyFont="1" applyFill="1" applyBorder="1"/>
    <xf numFmtId="0" fontId="34" fillId="3" borderId="1" xfId="0" applyFont="1" applyFill="1" applyBorder="1"/>
    <xf numFmtId="0" fontId="34" fillId="3" borderId="39" xfId="0" applyFont="1" applyFill="1" applyBorder="1"/>
    <xf numFmtId="0" fontId="34" fillId="3" borderId="40" xfId="0" applyFont="1" applyFill="1" applyBorder="1" applyAlignment="1">
      <alignment horizontal="center" vertical="center" wrapText="1"/>
    </xf>
    <xf numFmtId="0" fontId="34" fillId="3" borderId="41" xfId="0" applyFont="1" applyFill="1" applyBorder="1"/>
    <xf numFmtId="0" fontId="34" fillId="3" borderId="42" xfId="0" applyFont="1" applyFill="1" applyBorder="1"/>
    <xf numFmtId="0" fontId="34" fillId="3" borderId="20" xfId="0" applyFont="1" applyFill="1" applyBorder="1"/>
    <xf numFmtId="0" fontId="34" fillId="3" borderId="43" xfId="0" applyFont="1" applyFill="1" applyBorder="1"/>
    <xf numFmtId="0" fontId="29" fillId="3" borderId="41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4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9" xfId="0" applyBorder="1"/>
    <xf numFmtId="0" fontId="34" fillId="3" borderId="46" xfId="0" applyFont="1" applyFill="1" applyBorder="1"/>
    <xf numFmtId="0" fontId="34" fillId="3" borderId="47" xfId="0" applyFont="1" applyFill="1" applyBorder="1"/>
    <xf numFmtId="0" fontId="0" fillId="2" borderId="1" xfId="0" applyFill="1" applyBorder="1"/>
    <xf numFmtId="0" fontId="30" fillId="0" borderId="1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29" fillId="3" borderId="22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3" fillId="2" borderId="13" xfId="0" applyFont="1" applyFill="1" applyBorder="1"/>
    <xf numFmtId="0" fontId="22" fillId="0" borderId="34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14" fillId="4" borderId="21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9" fillId="3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2" borderId="6" xfId="0" applyFont="1" applyFill="1" applyBorder="1"/>
    <xf numFmtId="0" fontId="22" fillId="0" borderId="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1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2" fontId="29" fillId="0" borderId="1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" xfId="0" applyBorder="1"/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2" fontId="29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vertical="center"/>
    </xf>
    <xf numFmtId="2" fontId="34" fillId="0" borderId="1" xfId="0" applyNumberFormat="1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vertical="center" wrapText="1"/>
      <protection locked="0"/>
    </xf>
    <xf numFmtId="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/>
    <xf numFmtId="3" fontId="11" fillId="0" borderId="88" xfId="0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" fontId="34" fillId="0" borderId="1" xfId="0" applyNumberFormat="1" applyFont="1" applyFill="1" applyBorder="1" applyAlignment="1">
      <alignment vertical="center"/>
    </xf>
    <xf numFmtId="1" fontId="3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left" vertical="center" wrapText="1"/>
    </xf>
    <xf numFmtId="165" fontId="1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7" xfId="0" applyNumberFormat="1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164" fontId="1" fillId="0" borderId="44" xfId="0" applyNumberFormat="1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164" fontId="1" fillId="0" borderId="45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0" fillId="0" borderId="0" xfId="0"/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14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1" fontId="20" fillId="2" borderId="3" xfId="0" applyNumberFormat="1" applyFont="1" applyFill="1" applyBorder="1"/>
    <xf numFmtId="2" fontId="29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34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83" xfId="0" applyFont="1" applyFill="1" applyBorder="1" applyAlignment="1">
      <alignment horizontal="center" vertical="center" wrapText="1"/>
    </xf>
    <xf numFmtId="0" fontId="13" fillId="4" borderId="8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left"/>
    </xf>
    <xf numFmtId="0" fontId="21" fillId="5" borderId="52" xfId="0" applyFont="1" applyFill="1" applyBorder="1" applyAlignment="1">
      <alignment horizontal="left"/>
    </xf>
    <xf numFmtId="0" fontId="0" fillId="5" borderId="52" xfId="0" applyFill="1" applyBorder="1" applyAlignment="1"/>
    <xf numFmtId="0" fontId="21" fillId="4" borderId="34" xfId="0" applyFont="1" applyFill="1" applyBorder="1" applyAlignment="1">
      <alignment horizontal="center" vertical="justify" wrapText="1"/>
    </xf>
    <xf numFmtId="0" fontId="21" fillId="4" borderId="48" xfId="0" applyFont="1" applyFill="1" applyBorder="1" applyAlignment="1">
      <alignment horizontal="center" vertical="justify" wrapText="1"/>
    </xf>
    <xf numFmtId="0" fontId="21" fillId="4" borderId="49" xfId="0" applyFont="1" applyFill="1" applyBorder="1" applyAlignment="1">
      <alignment horizontal="center" vertical="justify" wrapText="1"/>
    </xf>
    <xf numFmtId="0" fontId="22" fillId="0" borderId="52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86" xfId="0" applyFont="1" applyFill="1" applyBorder="1" applyAlignment="1">
      <alignment horizontal="center" vertical="center" wrapText="1"/>
    </xf>
    <xf numFmtId="0" fontId="21" fillId="4" borderId="87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wrapText="1"/>
    </xf>
    <xf numFmtId="0" fontId="21" fillId="4" borderId="52" xfId="0" applyFont="1" applyFill="1" applyBorder="1" applyAlignment="1">
      <alignment horizont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71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54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4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3" borderId="56" xfId="0" applyFont="1" applyFill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29" fillId="4" borderId="73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66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64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29" fillId="4" borderId="79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1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2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" xfId="0" applyFont="1" applyBorder="1"/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165"/>
  <sheetViews>
    <sheetView tabSelected="1" view="pageBreakPreview" zoomScale="75" zoomScaleNormal="75" workbookViewId="0">
      <selection activeCell="A158" sqref="A158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6" width="16" customWidth="1"/>
    <col min="7" max="7" width="13.7109375" bestFit="1" customWidth="1"/>
    <col min="8" max="9" width="12" bestFit="1" customWidth="1"/>
  </cols>
  <sheetData>
    <row r="1" spans="1:9" ht="37.15" customHeight="1" x14ac:dyDescent="0.2">
      <c r="A1" s="362" t="s">
        <v>655</v>
      </c>
      <c r="B1" s="362"/>
      <c r="C1" s="362"/>
      <c r="D1" s="362"/>
      <c r="E1" s="362"/>
      <c r="F1" s="362"/>
      <c r="G1" s="362"/>
      <c r="H1" s="353" t="s">
        <v>85</v>
      </c>
      <c r="I1" s="353"/>
    </row>
    <row r="2" spans="1:9" ht="39" customHeight="1" x14ac:dyDescent="0.2">
      <c r="A2" s="159"/>
      <c r="B2" s="159"/>
      <c r="C2" s="159"/>
      <c r="D2" s="159"/>
      <c r="E2" s="159"/>
      <c r="F2" s="159"/>
      <c r="H2" s="354" t="s">
        <v>656</v>
      </c>
      <c r="I2" s="354"/>
    </row>
    <row r="3" spans="1:9" ht="14.25" customHeight="1" x14ac:dyDescent="0.2">
      <c r="A3" s="1"/>
      <c r="B3" s="2"/>
      <c r="C3" s="1"/>
      <c r="D3" s="1"/>
      <c r="E3" s="52"/>
      <c r="F3" s="52"/>
      <c r="G3" s="52"/>
    </row>
    <row r="4" spans="1:9" ht="51" customHeight="1" x14ac:dyDescent="0.2">
      <c r="A4" s="355" t="s">
        <v>657</v>
      </c>
      <c r="B4" s="355"/>
      <c r="C4" s="355"/>
      <c r="D4" s="355"/>
      <c r="E4" s="355"/>
      <c r="F4" s="355"/>
      <c r="G4" s="355"/>
      <c r="H4" s="355"/>
      <c r="I4" s="355"/>
    </row>
    <row r="5" spans="1:9" ht="14.25" customHeight="1" x14ac:dyDescent="0.2">
      <c r="A5" s="46"/>
      <c r="B5" s="46"/>
      <c r="C5" s="46"/>
      <c r="D5" s="46"/>
      <c r="E5" s="46"/>
      <c r="F5" s="46"/>
      <c r="G5" s="46"/>
    </row>
    <row r="6" spans="1:9" ht="21" customHeight="1" x14ac:dyDescent="0.2">
      <c r="A6" s="356" t="s">
        <v>11</v>
      </c>
      <c r="B6" s="359" t="s">
        <v>12</v>
      </c>
      <c r="C6" s="356" t="s">
        <v>625</v>
      </c>
      <c r="D6" s="356" t="s">
        <v>658</v>
      </c>
      <c r="E6" s="356" t="s">
        <v>659</v>
      </c>
      <c r="F6" s="370" t="s">
        <v>88</v>
      </c>
      <c r="G6" s="371"/>
      <c r="H6" s="371"/>
      <c r="I6" s="372"/>
    </row>
    <row r="7" spans="1:9" ht="33" customHeight="1" x14ac:dyDescent="0.2">
      <c r="A7" s="357"/>
      <c r="B7" s="360"/>
      <c r="C7" s="357"/>
      <c r="D7" s="357"/>
      <c r="E7" s="357"/>
      <c r="F7" s="370" t="s">
        <v>615</v>
      </c>
      <c r="G7" s="371"/>
      <c r="H7" s="368" t="s">
        <v>626</v>
      </c>
      <c r="I7" s="368" t="s">
        <v>660</v>
      </c>
    </row>
    <row r="8" spans="1:9" ht="22.9" customHeight="1" x14ac:dyDescent="0.2">
      <c r="A8" s="358"/>
      <c r="B8" s="361"/>
      <c r="C8" s="358"/>
      <c r="D8" s="358"/>
      <c r="E8" s="358"/>
      <c r="F8" s="325" t="s">
        <v>80</v>
      </c>
      <c r="G8" s="326" t="s">
        <v>7</v>
      </c>
      <c r="H8" s="369"/>
      <c r="I8" s="369"/>
    </row>
    <row r="9" spans="1:9" ht="18.75" x14ac:dyDescent="0.2">
      <c r="A9" s="363" t="s">
        <v>13</v>
      </c>
      <c r="B9" s="364"/>
      <c r="C9" s="364"/>
      <c r="D9" s="364"/>
      <c r="E9" s="364"/>
      <c r="F9" s="364"/>
      <c r="G9" s="364"/>
      <c r="H9" s="364"/>
      <c r="I9" s="364"/>
    </row>
    <row r="10" spans="1:9" ht="39" x14ac:dyDescent="0.2">
      <c r="A10" s="55" t="s">
        <v>106</v>
      </c>
      <c r="B10" s="76" t="s">
        <v>14</v>
      </c>
      <c r="C10" s="279">
        <f t="shared" ref="C10:D10" si="0">C12+C18+C21</f>
        <v>15.386560000000001</v>
      </c>
      <c r="D10" s="279">
        <f t="shared" si="0"/>
        <v>15.386560000000001</v>
      </c>
      <c r="E10" s="279">
        <f t="shared" ref="E10:I10" si="1">E12+E18+E21</f>
        <v>15.386560000000001</v>
      </c>
      <c r="F10" s="279">
        <f t="shared" si="1"/>
        <v>15.996422400000002</v>
      </c>
      <c r="G10" s="279">
        <f t="shared" si="1"/>
        <v>0</v>
      </c>
      <c r="H10" s="279">
        <f>H12+H18+H21-0.01</f>
        <v>16.636279295999998</v>
      </c>
      <c r="I10" s="279">
        <f t="shared" si="1"/>
        <v>17.312130467839999</v>
      </c>
    </row>
    <row r="11" spans="1:9" ht="18.75" x14ac:dyDescent="0.2">
      <c r="A11" s="111" t="s">
        <v>15</v>
      </c>
      <c r="B11" s="83"/>
      <c r="C11" s="260"/>
      <c r="D11" s="260"/>
      <c r="E11" s="260"/>
      <c r="F11" s="225"/>
      <c r="G11" s="223"/>
      <c r="H11" s="226"/>
      <c r="I11" s="223"/>
    </row>
    <row r="12" spans="1:9" ht="37.5" x14ac:dyDescent="0.2">
      <c r="A12" s="85" t="s">
        <v>229</v>
      </c>
      <c r="B12" s="78" t="s">
        <v>14</v>
      </c>
      <c r="C12" s="259">
        <v>1.4414400000000001</v>
      </c>
      <c r="D12" s="259">
        <v>1.4414400000000001</v>
      </c>
      <c r="E12" s="259">
        <v>1.4414400000000001</v>
      </c>
      <c r="F12" s="259">
        <f>E12*104%-0.01</f>
        <v>1.4890976</v>
      </c>
      <c r="G12" s="222"/>
      <c r="H12" s="224">
        <f>F12*104%</f>
        <v>1.548661504</v>
      </c>
      <c r="I12" s="224">
        <f>H12*104%+0.01</f>
        <v>1.6206079641600002</v>
      </c>
    </row>
    <row r="13" spans="1:9" ht="37.5" x14ac:dyDescent="0.2">
      <c r="A13" s="86" t="s">
        <v>230</v>
      </c>
      <c r="B13" s="78" t="s">
        <v>14</v>
      </c>
      <c r="C13" s="259">
        <v>1.4414400000000001</v>
      </c>
      <c r="D13" s="259">
        <v>1.4414400000000001</v>
      </c>
      <c r="E13" s="259">
        <v>1.4414400000000001</v>
      </c>
      <c r="F13" s="259">
        <v>1.49</v>
      </c>
      <c r="G13" s="222"/>
      <c r="H13" s="259">
        <f>F13*104%</f>
        <v>1.5496000000000001</v>
      </c>
      <c r="I13" s="259">
        <f>H13*104%+0.01</f>
        <v>1.6215840000000001</v>
      </c>
    </row>
    <row r="14" spans="1:9" ht="18.75" x14ac:dyDescent="0.2">
      <c r="A14" s="87" t="s">
        <v>231</v>
      </c>
      <c r="B14" s="78" t="s">
        <v>14</v>
      </c>
      <c r="C14" s="259"/>
      <c r="D14" s="259"/>
      <c r="E14" s="259"/>
      <c r="F14" s="251"/>
      <c r="G14" s="222"/>
      <c r="H14" s="224"/>
      <c r="I14" s="222"/>
    </row>
    <row r="15" spans="1:9" ht="18.75" x14ac:dyDescent="0.2">
      <c r="A15" s="87" t="s">
        <v>232</v>
      </c>
      <c r="B15" s="78" t="s">
        <v>14</v>
      </c>
      <c r="C15" s="259"/>
      <c r="D15" s="259"/>
      <c r="E15" s="259"/>
      <c r="F15" s="251"/>
      <c r="G15" s="222"/>
      <c r="H15" s="224"/>
      <c r="I15" s="222"/>
    </row>
    <row r="16" spans="1:9" ht="18.75" x14ac:dyDescent="0.2">
      <c r="A16" s="87" t="s">
        <v>59</v>
      </c>
      <c r="B16" s="78" t="s">
        <v>14</v>
      </c>
      <c r="C16" s="259"/>
      <c r="D16" s="259"/>
      <c r="E16" s="259"/>
      <c r="F16" s="251"/>
      <c r="G16" s="222"/>
      <c r="H16" s="224"/>
      <c r="I16" s="222"/>
    </row>
    <row r="17" spans="1:9" ht="18.75" x14ac:dyDescent="0.2">
      <c r="A17" s="87" t="s">
        <v>60</v>
      </c>
      <c r="B17" s="78" t="s">
        <v>14</v>
      </c>
      <c r="C17" s="259"/>
      <c r="D17" s="259"/>
      <c r="E17" s="259"/>
      <c r="F17" s="251"/>
      <c r="G17" s="222"/>
      <c r="H17" s="224"/>
      <c r="I17" s="222"/>
    </row>
    <row r="18" spans="1:9" ht="40.5" customHeight="1" x14ac:dyDescent="0.2">
      <c r="A18" s="86" t="s">
        <v>233</v>
      </c>
      <c r="B18" s="78" t="s">
        <v>14</v>
      </c>
      <c r="C18" s="259">
        <v>10.64</v>
      </c>
      <c r="D18" s="259">
        <v>10.64</v>
      </c>
      <c r="E18" s="259">
        <v>10.64</v>
      </c>
      <c r="F18" s="259">
        <v>11.07</v>
      </c>
      <c r="G18" s="222"/>
      <c r="H18" s="259">
        <f>F18*104%</f>
        <v>11.5128</v>
      </c>
      <c r="I18" s="259">
        <f>H18*104%</f>
        <v>11.973312</v>
      </c>
    </row>
    <row r="19" spans="1:9" ht="37.5" customHeight="1" x14ac:dyDescent="0.2">
      <c r="A19" s="85" t="s">
        <v>234</v>
      </c>
      <c r="B19" s="78" t="s">
        <v>14</v>
      </c>
      <c r="C19" s="259"/>
      <c r="D19" s="259"/>
      <c r="E19" s="259"/>
      <c r="F19" s="251"/>
      <c r="G19" s="222"/>
      <c r="H19" s="224"/>
      <c r="I19" s="222"/>
    </row>
    <row r="20" spans="1:9" ht="18.75" x14ac:dyDescent="0.2">
      <c r="A20" s="87" t="s">
        <v>20</v>
      </c>
      <c r="B20" s="78" t="s">
        <v>14</v>
      </c>
      <c r="C20" s="259"/>
      <c r="D20" s="259"/>
      <c r="E20" s="259"/>
      <c r="F20" s="251"/>
      <c r="G20" s="222"/>
      <c r="H20" s="224"/>
      <c r="I20" s="222"/>
    </row>
    <row r="21" spans="1:9" ht="37.5" x14ac:dyDescent="0.2">
      <c r="A21" s="85" t="s">
        <v>235</v>
      </c>
      <c r="B21" s="78" t="s">
        <v>14</v>
      </c>
      <c r="C21" s="259">
        <v>3.3051200000000001</v>
      </c>
      <c r="D21" s="259">
        <v>3.3051200000000001</v>
      </c>
      <c r="E21" s="259">
        <v>3.3051200000000001</v>
      </c>
      <c r="F21" s="259">
        <f>E21*104%</f>
        <v>3.4373248000000003</v>
      </c>
      <c r="G21" s="222"/>
      <c r="H21" s="259">
        <f>F21*104%+0.01</f>
        <v>3.5848177920000004</v>
      </c>
      <c r="I21" s="259">
        <f>H21*104%-0.01</f>
        <v>3.7182105036800008</v>
      </c>
    </row>
    <row r="22" spans="1:9" ht="18.75" x14ac:dyDescent="0.2">
      <c r="A22" s="87" t="s">
        <v>318</v>
      </c>
      <c r="B22" s="78" t="s">
        <v>14</v>
      </c>
      <c r="C22" s="259"/>
      <c r="D22" s="259"/>
      <c r="E22" s="259"/>
      <c r="F22" s="251"/>
      <c r="G22" s="222"/>
      <c r="H22" s="224"/>
      <c r="I22" s="222"/>
    </row>
    <row r="23" spans="1:9" ht="18.75" x14ac:dyDescent="0.2">
      <c r="A23" s="87" t="s">
        <v>319</v>
      </c>
      <c r="B23" s="78" t="s">
        <v>14</v>
      </c>
      <c r="C23" s="259"/>
      <c r="D23" s="259"/>
      <c r="E23" s="259"/>
      <c r="F23" s="251"/>
      <c r="G23" s="222"/>
      <c r="H23" s="224"/>
      <c r="I23" s="222"/>
    </row>
    <row r="24" spans="1:9" ht="18.75" x14ac:dyDescent="0.2">
      <c r="A24" s="87" t="s">
        <v>65</v>
      </c>
      <c r="B24" s="78" t="s">
        <v>14</v>
      </c>
      <c r="C24" s="259"/>
      <c r="D24" s="259"/>
      <c r="E24" s="259"/>
      <c r="F24" s="251"/>
      <c r="G24" s="222"/>
      <c r="H24" s="224"/>
      <c r="I24" s="222"/>
    </row>
    <row r="25" spans="1:9" ht="58.5" x14ac:dyDescent="0.2">
      <c r="A25" s="55" t="s">
        <v>107</v>
      </c>
      <c r="B25" s="78" t="s">
        <v>14</v>
      </c>
      <c r="C25" s="259"/>
      <c r="D25" s="259"/>
      <c r="E25" s="259"/>
      <c r="F25" s="251"/>
      <c r="G25" s="222"/>
      <c r="H25" s="224"/>
      <c r="I25" s="222"/>
    </row>
    <row r="26" spans="1:9" ht="44.25" customHeight="1" x14ac:dyDescent="0.2">
      <c r="A26" s="108" t="s">
        <v>177</v>
      </c>
      <c r="B26" s="81" t="s">
        <v>14</v>
      </c>
      <c r="C26" s="259">
        <v>2.58</v>
      </c>
      <c r="D26" s="259">
        <v>1.88</v>
      </c>
      <c r="E26" s="259">
        <v>1.88</v>
      </c>
      <c r="F26" s="259">
        <v>1.96</v>
      </c>
      <c r="G26" s="222"/>
      <c r="H26" s="259">
        <f>F26*104%</f>
        <v>2.0384000000000002</v>
      </c>
      <c r="I26" s="259">
        <f>H26*104%</f>
        <v>2.1199360000000005</v>
      </c>
    </row>
    <row r="27" spans="1:9" ht="18.75" x14ac:dyDescent="0.2">
      <c r="A27" s="365" t="s">
        <v>18</v>
      </c>
      <c r="B27" s="366"/>
      <c r="C27" s="366"/>
      <c r="D27" s="366"/>
      <c r="E27" s="366"/>
      <c r="F27" s="366"/>
      <c r="G27" s="366"/>
      <c r="H27" s="366"/>
      <c r="I27" s="367"/>
    </row>
    <row r="28" spans="1:9" ht="18.75" x14ac:dyDescent="0.2">
      <c r="A28" s="109" t="s">
        <v>90</v>
      </c>
      <c r="B28" s="82"/>
      <c r="C28" s="234"/>
      <c r="D28" s="234"/>
      <c r="E28" s="234"/>
      <c r="F28" s="234"/>
      <c r="G28" s="234"/>
      <c r="H28" s="234"/>
      <c r="I28" s="234"/>
    </row>
    <row r="29" spans="1:9" ht="58.5" customHeight="1" x14ac:dyDescent="0.2">
      <c r="A29" s="90" t="s">
        <v>611</v>
      </c>
      <c r="B29" s="78" t="s">
        <v>14</v>
      </c>
      <c r="C29" s="283">
        <f t="shared" ref="C29:D29" si="2">C33</f>
        <v>10.64</v>
      </c>
      <c r="D29" s="348">
        <f t="shared" si="2"/>
        <v>10.64</v>
      </c>
      <c r="E29" s="348">
        <f t="shared" ref="E29:I29" si="3">E33</f>
        <v>10.64</v>
      </c>
      <c r="F29" s="283">
        <f t="shared" si="3"/>
        <v>11.07</v>
      </c>
      <c r="G29" s="283">
        <f t="shared" si="3"/>
        <v>0</v>
      </c>
      <c r="H29" s="283">
        <f t="shared" si="3"/>
        <v>11.5128</v>
      </c>
      <c r="I29" s="283">
        <f t="shared" si="3"/>
        <v>11.973312</v>
      </c>
    </row>
    <row r="30" spans="1:9" ht="18.75" x14ac:dyDescent="0.2">
      <c r="A30" s="90" t="s">
        <v>92</v>
      </c>
      <c r="B30" s="79" t="s">
        <v>16</v>
      </c>
      <c r="C30" s="283"/>
      <c r="D30" s="348"/>
      <c r="E30" s="348"/>
      <c r="F30" s="252"/>
      <c r="G30" s="229"/>
      <c r="H30" s="229"/>
      <c r="I30" s="229"/>
    </row>
    <row r="31" spans="1:9" ht="18.75" x14ac:dyDescent="0.2">
      <c r="A31" s="91" t="s">
        <v>31</v>
      </c>
      <c r="B31" s="78"/>
      <c r="C31" s="283"/>
      <c r="D31" s="348"/>
      <c r="E31" s="348"/>
      <c r="F31" s="252"/>
      <c r="G31" s="229"/>
      <c r="H31" s="229"/>
      <c r="I31" s="229"/>
    </row>
    <row r="32" spans="1:9" ht="18.75" x14ac:dyDescent="0.2">
      <c r="A32" s="89" t="s">
        <v>236</v>
      </c>
      <c r="B32" s="78"/>
      <c r="C32" s="284"/>
      <c r="D32" s="349"/>
      <c r="E32" s="349"/>
      <c r="F32" s="253"/>
      <c r="G32" s="230"/>
      <c r="H32" s="227"/>
      <c r="I32" s="230"/>
    </row>
    <row r="33" spans="1:9" ht="37.5" x14ac:dyDescent="0.2">
      <c r="A33" s="92" t="s">
        <v>237</v>
      </c>
      <c r="B33" s="78" t="s">
        <v>14</v>
      </c>
      <c r="C33" s="284">
        <f t="shared" ref="C33:D33" si="4">C35+C38+C41+C44</f>
        <v>10.64</v>
      </c>
      <c r="D33" s="349">
        <f t="shared" si="4"/>
        <v>10.64</v>
      </c>
      <c r="E33" s="349">
        <f t="shared" ref="E33:I33" si="5">E35+E38+E41+E44</f>
        <v>10.64</v>
      </c>
      <c r="F33" s="284">
        <f t="shared" si="5"/>
        <v>11.07</v>
      </c>
      <c r="G33" s="284">
        <f t="shared" si="5"/>
        <v>0</v>
      </c>
      <c r="H33" s="284">
        <f t="shared" si="5"/>
        <v>11.5128</v>
      </c>
      <c r="I33" s="284">
        <f t="shared" si="5"/>
        <v>11.973312</v>
      </c>
    </row>
    <row r="34" spans="1:9" ht="18.75" x14ac:dyDescent="0.2">
      <c r="A34" s="92" t="s">
        <v>613</v>
      </c>
      <c r="B34" s="78" t="s">
        <v>16</v>
      </c>
      <c r="C34" s="284"/>
      <c r="D34" s="349"/>
      <c r="E34" s="349"/>
      <c r="F34" s="253"/>
      <c r="G34" s="230"/>
      <c r="H34" s="227"/>
      <c r="I34" s="230"/>
    </row>
    <row r="35" spans="1:9" ht="18.75" x14ac:dyDescent="0.2">
      <c r="A35" s="89" t="s">
        <v>238</v>
      </c>
      <c r="B35" s="78"/>
      <c r="C35" s="284"/>
      <c r="D35" s="349"/>
      <c r="E35" s="349"/>
      <c r="F35" s="253"/>
      <c r="G35" s="230"/>
      <c r="H35" s="227"/>
      <c r="I35" s="230"/>
    </row>
    <row r="36" spans="1:9" ht="37.5" x14ac:dyDescent="0.2">
      <c r="A36" s="92" t="s">
        <v>239</v>
      </c>
      <c r="B36" s="78" t="s">
        <v>14</v>
      </c>
      <c r="C36" s="284"/>
      <c r="D36" s="349"/>
      <c r="E36" s="349"/>
      <c r="F36" s="253"/>
      <c r="G36" s="230"/>
      <c r="H36" s="227"/>
      <c r="I36" s="230"/>
    </row>
    <row r="37" spans="1:9" ht="18.75" x14ac:dyDescent="0.2">
      <c r="A37" s="92" t="s">
        <v>4</v>
      </c>
      <c r="B37" s="78" t="s">
        <v>16</v>
      </c>
      <c r="C37" s="284"/>
      <c r="D37" s="349"/>
      <c r="E37" s="349"/>
      <c r="F37" s="253"/>
      <c r="G37" s="230"/>
      <c r="H37" s="227"/>
      <c r="I37" s="230"/>
    </row>
    <row r="38" spans="1:9" ht="37.5" customHeight="1" x14ac:dyDescent="0.2">
      <c r="A38" s="89" t="s">
        <v>240</v>
      </c>
      <c r="B38" s="78"/>
      <c r="C38" s="284"/>
      <c r="D38" s="349"/>
      <c r="E38" s="349"/>
      <c r="F38" s="253"/>
      <c r="G38" s="230"/>
      <c r="H38" s="227"/>
      <c r="I38" s="230"/>
    </row>
    <row r="39" spans="1:9" ht="37.5" x14ac:dyDescent="0.2">
      <c r="A39" s="92" t="s">
        <v>239</v>
      </c>
      <c r="B39" s="78" t="s">
        <v>14</v>
      </c>
      <c r="C39" s="284"/>
      <c r="D39" s="349"/>
      <c r="E39" s="349"/>
      <c r="F39" s="253"/>
      <c r="G39" s="230"/>
      <c r="H39" s="227"/>
      <c r="I39" s="230"/>
    </row>
    <row r="40" spans="1:9" ht="18.75" x14ac:dyDescent="0.2">
      <c r="A40" s="92" t="s">
        <v>4</v>
      </c>
      <c r="B40" s="78" t="s">
        <v>16</v>
      </c>
      <c r="C40" s="284"/>
      <c r="D40" s="349"/>
      <c r="E40" s="349"/>
      <c r="F40" s="253"/>
      <c r="G40" s="230"/>
      <c r="H40" s="227"/>
      <c r="I40" s="230"/>
    </row>
    <row r="41" spans="1:9" ht="37.5" x14ac:dyDescent="0.2">
      <c r="A41" s="197" t="s">
        <v>241</v>
      </c>
      <c r="B41" s="78"/>
      <c r="C41" s="314">
        <f t="shared" ref="C41:I41" si="6">C42</f>
        <v>10.64</v>
      </c>
      <c r="D41" s="316">
        <f t="shared" si="6"/>
        <v>10.64</v>
      </c>
      <c r="E41" s="316">
        <f t="shared" si="6"/>
        <v>10.64</v>
      </c>
      <c r="F41" s="250">
        <f t="shared" si="6"/>
        <v>11.07</v>
      </c>
      <c r="G41" s="250">
        <f t="shared" si="6"/>
        <v>0</v>
      </c>
      <c r="H41" s="284">
        <f t="shared" si="6"/>
        <v>11.5128</v>
      </c>
      <c r="I41" s="284">
        <f t="shared" si="6"/>
        <v>11.973312</v>
      </c>
    </row>
    <row r="42" spans="1:9" ht="37.5" x14ac:dyDescent="0.2">
      <c r="A42" s="92" t="s">
        <v>242</v>
      </c>
      <c r="B42" s="78" t="s">
        <v>14</v>
      </c>
      <c r="C42" s="284">
        <v>10.64</v>
      </c>
      <c r="D42" s="349">
        <v>10.64</v>
      </c>
      <c r="E42" s="349">
        <v>10.64</v>
      </c>
      <c r="F42" s="253">
        <v>11.07</v>
      </c>
      <c r="G42" s="230"/>
      <c r="H42" s="259">
        <f>F42*104%</f>
        <v>11.5128</v>
      </c>
      <c r="I42" s="259">
        <f>H42*104%</f>
        <v>11.973312</v>
      </c>
    </row>
    <row r="43" spans="1:9" ht="18.75" x14ac:dyDescent="0.2">
      <c r="A43" s="92" t="s">
        <v>4</v>
      </c>
      <c r="B43" s="78" t="s">
        <v>16</v>
      </c>
      <c r="C43" s="314"/>
      <c r="D43" s="316"/>
      <c r="E43" s="316"/>
      <c r="F43" s="253"/>
      <c r="G43" s="230"/>
      <c r="H43" s="235"/>
      <c r="I43" s="230"/>
    </row>
    <row r="44" spans="1:9" ht="56.25" x14ac:dyDescent="0.2">
      <c r="A44" s="197" t="s">
        <v>243</v>
      </c>
      <c r="B44" s="78"/>
      <c r="C44" s="314">
        <v>0</v>
      </c>
      <c r="D44" s="316">
        <v>0</v>
      </c>
      <c r="E44" s="316">
        <v>0</v>
      </c>
      <c r="F44" s="259">
        <f>E44*104%</f>
        <v>0</v>
      </c>
      <c r="G44" s="227">
        <v>0</v>
      </c>
      <c r="H44" s="227">
        <v>0</v>
      </c>
      <c r="I44" s="259">
        <f>H44*104%</f>
        <v>0</v>
      </c>
    </row>
    <row r="45" spans="1:9" ht="37.5" x14ac:dyDescent="0.2">
      <c r="A45" s="92" t="s">
        <v>242</v>
      </c>
      <c r="B45" s="78" t="s">
        <v>14</v>
      </c>
      <c r="C45" s="314"/>
      <c r="D45" s="316"/>
      <c r="E45" s="316"/>
      <c r="F45" s="253"/>
      <c r="G45" s="230"/>
      <c r="H45" s="235"/>
      <c r="I45" s="230"/>
    </row>
    <row r="46" spans="1:9" ht="37.5" x14ac:dyDescent="0.2">
      <c r="A46" s="93" t="s">
        <v>244</v>
      </c>
      <c r="B46" s="80"/>
      <c r="C46" s="284">
        <f t="shared" ref="C46:I46" si="7">C47</f>
        <v>1.44</v>
      </c>
      <c r="D46" s="349">
        <f t="shared" si="7"/>
        <v>1.44</v>
      </c>
      <c r="E46" s="349">
        <f t="shared" si="7"/>
        <v>1.44</v>
      </c>
      <c r="F46" s="284">
        <f t="shared" si="7"/>
        <v>1.4876</v>
      </c>
      <c r="G46" s="284">
        <f t="shared" si="7"/>
        <v>0</v>
      </c>
      <c r="H46" s="284">
        <f t="shared" si="7"/>
        <v>1.547104</v>
      </c>
      <c r="I46" s="284">
        <f t="shared" si="7"/>
        <v>1.61898816</v>
      </c>
    </row>
    <row r="47" spans="1:9" ht="18.75" x14ac:dyDescent="0.2">
      <c r="A47" s="94" t="s">
        <v>19</v>
      </c>
      <c r="B47" s="78" t="s">
        <v>14</v>
      </c>
      <c r="C47" s="314">
        <v>1.44</v>
      </c>
      <c r="D47" s="316">
        <v>1.44</v>
      </c>
      <c r="E47" s="316">
        <v>1.44</v>
      </c>
      <c r="F47" s="259">
        <f>E47*104%-0.01</f>
        <v>1.4876</v>
      </c>
      <c r="G47" s="228"/>
      <c r="H47" s="259">
        <f t="shared" ref="H47" si="8">F47*104%</f>
        <v>1.547104</v>
      </c>
      <c r="I47" s="259">
        <f>H47*104%+0.01</f>
        <v>1.61898816</v>
      </c>
    </row>
    <row r="48" spans="1:9" ht="18.75" x14ac:dyDescent="0.2">
      <c r="A48" s="94" t="s">
        <v>245</v>
      </c>
      <c r="B48" s="78" t="s">
        <v>16</v>
      </c>
      <c r="C48" s="314"/>
      <c r="D48" s="316"/>
      <c r="E48" s="316"/>
      <c r="F48" s="253"/>
      <c r="G48" s="230"/>
      <c r="H48" s="227"/>
      <c r="I48" s="230"/>
    </row>
    <row r="49" spans="1:9" ht="18.75" x14ac:dyDescent="0.2">
      <c r="A49" s="95" t="s">
        <v>246</v>
      </c>
      <c r="B49" s="80"/>
      <c r="C49" s="314"/>
      <c r="D49" s="316"/>
      <c r="E49" s="316"/>
      <c r="F49" s="250"/>
      <c r="G49" s="227"/>
      <c r="H49" s="235"/>
      <c r="I49" s="227"/>
    </row>
    <row r="50" spans="1:9" ht="18.75" x14ac:dyDescent="0.2">
      <c r="A50" s="96" t="s">
        <v>247</v>
      </c>
      <c r="B50" s="78" t="s">
        <v>14</v>
      </c>
      <c r="C50" s="314"/>
      <c r="D50" s="316"/>
      <c r="E50" s="316"/>
      <c r="F50" s="254"/>
      <c r="G50" s="231"/>
      <c r="H50" s="227"/>
      <c r="I50" s="231"/>
    </row>
    <row r="51" spans="1:9" ht="18.75" x14ac:dyDescent="0.2">
      <c r="A51" s="96" t="s">
        <v>21</v>
      </c>
      <c r="B51" s="78" t="s">
        <v>22</v>
      </c>
      <c r="C51" s="314"/>
      <c r="D51" s="316"/>
      <c r="E51" s="316"/>
      <c r="F51" s="254"/>
      <c r="G51" s="231"/>
      <c r="H51" s="227"/>
      <c r="I51" s="231"/>
    </row>
    <row r="52" spans="1:9" ht="18.75" x14ac:dyDescent="0.2">
      <c r="A52" s="96" t="s">
        <v>23</v>
      </c>
      <c r="B52" s="78" t="s">
        <v>22</v>
      </c>
      <c r="C52" s="314"/>
      <c r="D52" s="316"/>
      <c r="E52" s="316"/>
      <c r="F52" s="254"/>
      <c r="G52" s="231"/>
      <c r="H52" s="227"/>
      <c r="I52" s="231"/>
    </row>
    <row r="53" spans="1:9" ht="18.75" x14ac:dyDescent="0.2">
      <c r="A53" s="95" t="s">
        <v>248</v>
      </c>
      <c r="B53" s="80"/>
      <c r="C53" s="314"/>
      <c r="D53" s="316"/>
      <c r="E53" s="316"/>
      <c r="F53" s="253"/>
      <c r="G53" s="230"/>
      <c r="H53" s="235"/>
      <c r="I53" s="230"/>
    </row>
    <row r="54" spans="1:9" ht="18.75" x14ac:dyDescent="0.2">
      <c r="A54" s="96" t="s">
        <v>249</v>
      </c>
      <c r="B54" s="78" t="s">
        <v>250</v>
      </c>
      <c r="C54" s="314"/>
      <c r="D54" s="316"/>
      <c r="E54" s="316"/>
      <c r="F54" s="254"/>
      <c r="G54" s="231"/>
      <c r="H54" s="227"/>
      <c r="I54" s="231"/>
    </row>
    <row r="55" spans="1:9" ht="18.75" x14ac:dyDescent="0.2">
      <c r="A55" s="96" t="s">
        <v>251</v>
      </c>
      <c r="B55" s="78" t="s">
        <v>252</v>
      </c>
      <c r="C55" s="314"/>
      <c r="D55" s="316"/>
      <c r="E55" s="316"/>
      <c r="F55" s="253"/>
      <c r="G55" s="230"/>
      <c r="H55" s="227"/>
      <c r="I55" s="230"/>
    </row>
    <row r="56" spans="1:9" ht="37.5" x14ac:dyDescent="0.2">
      <c r="A56" s="95" t="s">
        <v>253</v>
      </c>
      <c r="B56" s="78"/>
      <c r="C56" s="314">
        <v>3.31</v>
      </c>
      <c r="D56" s="316">
        <v>3.31</v>
      </c>
      <c r="E56" s="316">
        <v>3.31</v>
      </c>
      <c r="F56" s="259">
        <f t="shared" ref="F56:F57" si="9">E56*104%</f>
        <v>3.4424000000000001</v>
      </c>
      <c r="G56" s="227">
        <v>0</v>
      </c>
      <c r="H56" s="259">
        <f t="shared" ref="H56:H57" si="10">F56*104%</f>
        <v>3.5800960000000002</v>
      </c>
      <c r="I56" s="259">
        <f t="shared" ref="I56:I57" si="11">H56*104%</f>
        <v>3.7232998400000001</v>
      </c>
    </row>
    <row r="57" spans="1:9" ht="18.75" x14ac:dyDescent="0.2">
      <c r="A57" s="96" t="s">
        <v>25</v>
      </c>
      <c r="B57" s="78" t="s">
        <v>14</v>
      </c>
      <c r="C57" s="314">
        <v>3.31</v>
      </c>
      <c r="D57" s="316">
        <v>3.31</v>
      </c>
      <c r="E57" s="316">
        <v>3.31</v>
      </c>
      <c r="F57" s="259">
        <f t="shared" si="9"/>
        <v>3.4424000000000001</v>
      </c>
      <c r="G57" s="230"/>
      <c r="H57" s="259">
        <f t="shared" si="10"/>
        <v>3.5800960000000002</v>
      </c>
      <c r="I57" s="259">
        <f t="shared" si="11"/>
        <v>3.7232998400000001</v>
      </c>
    </row>
    <row r="58" spans="1:9" ht="18.75" x14ac:dyDescent="0.2">
      <c r="A58" s="96" t="s">
        <v>26</v>
      </c>
      <c r="B58" s="78" t="s">
        <v>16</v>
      </c>
      <c r="C58" s="314"/>
      <c r="D58" s="316"/>
      <c r="E58" s="316"/>
      <c r="F58" s="253"/>
      <c r="G58" s="230"/>
      <c r="H58" s="227"/>
      <c r="I58" s="230"/>
    </row>
    <row r="59" spans="1:9" ht="18.75" x14ac:dyDescent="0.2">
      <c r="A59" s="93" t="s">
        <v>27</v>
      </c>
      <c r="B59" s="80"/>
      <c r="C59" s="314"/>
      <c r="D59" s="316"/>
      <c r="E59" s="316"/>
      <c r="F59" s="253"/>
      <c r="G59" s="230"/>
      <c r="H59" s="227"/>
      <c r="I59" s="230"/>
    </row>
    <row r="60" spans="1:9" ht="18.75" x14ac:dyDescent="0.2">
      <c r="A60" s="94" t="s">
        <v>254</v>
      </c>
      <c r="B60" s="78" t="s">
        <v>28</v>
      </c>
      <c r="C60" s="314">
        <v>18</v>
      </c>
      <c r="D60" s="316">
        <v>18</v>
      </c>
      <c r="E60" s="316">
        <v>18</v>
      </c>
      <c r="F60" s="306">
        <v>18</v>
      </c>
      <c r="G60" s="227">
        <v>0</v>
      </c>
      <c r="H60" s="306">
        <v>18</v>
      </c>
      <c r="I60" s="306">
        <v>18</v>
      </c>
    </row>
    <row r="61" spans="1:9" ht="18.75" x14ac:dyDescent="0.2">
      <c r="A61" s="94" t="s">
        <v>91</v>
      </c>
      <c r="B61" s="78"/>
      <c r="C61" s="314"/>
      <c r="D61" s="316"/>
      <c r="E61" s="316"/>
      <c r="F61" s="306"/>
      <c r="G61" s="231"/>
      <c r="H61" s="306"/>
      <c r="I61" s="306"/>
    </row>
    <row r="62" spans="1:9" ht="37.5" x14ac:dyDescent="0.2">
      <c r="A62" s="94" t="s">
        <v>612</v>
      </c>
      <c r="B62" s="78" t="s">
        <v>28</v>
      </c>
      <c r="C62" s="314">
        <v>1</v>
      </c>
      <c r="D62" s="316">
        <v>1</v>
      </c>
      <c r="E62" s="316">
        <v>1</v>
      </c>
      <c r="F62" s="306">
        <v>1</v>
      </c>
      <c r="G62" s="231"/>
      <c r="H62" s="306">
        <v>1</v>
      </c>
      <c r="I62" s="306">
        <v>1</v>
      </c>
    </row>
    <row r="63" spans="1:9" ht="37.5" x14ac:dyDescent="0.2">
      <c r="A63" s="94" t="s">
        <v>230</v>
      </c>
      <c r="B63" s="78" t="s">
        <v>28</v>
      </c>
      <c r="C63" s="314"/>
      <c r="D63" s="316"/>
      <c r="E63" s="316"/>
      <c r="F63" s="306"/>
      <c r="G63" s="231"/>
      <c r="H63" s="306"/>
      <c r="I63" s="306"/>
    </row>
    <row r="64" spans="1:9" ht="18.75" x14ac:dyDescent="0.2">
      <c r="A64" s="94" t="s">
        <v>231</v>
      </c>
      <c r="B64" s="78" t="s">
        <v>28</v>
      </c>
      <c r="C64" s="314">
        <v>2</v>
      </c>
      <c r="D64" s="316">
        <v>2</v>
      </c>
      <c r="E64" s="316">
        <v>2</v>
      </c>
      <c r="F64" s="306">
        <v>2</v>
      </c>
      <c r="G64" s="231"/>
      <c r="H64" s="306">
        <v>2</v>
      </c>
      <c r="I64" s="306">
        <v>2</v>
      </c>
    </row>
    <row r="65" spans="1:9" ht="18.75" x14ac:dyDescent="0.2">
      <c r="A65" s="94" t="s">
        <v>232</v>
      </c>
      <c r="B65" s="78" t="s">
        <v>28</v>
      </c>
      <c r="C65" s="314"/>
      <c r="D65" s="316"/>
      <c r="E65" s="316"/>
      <c r="F65" s="306"/>
      <c r="G65" s="231"/>
      <c r="H65" s="306"/>
      <c r="I65" s="306"/>
    </row>
    <row r="66" spans="1:9" ht="20.25" customHeight="1" x14ac:dyDescent="0.2">
      <c r="A66" s="94" t="s">
        <v>59</v>
      </c>
      <c r="B66" s="78" t="s">
        <v>28</v>
      </c>
      <c r="C66" s="314"/>
      <c r="D66" s="316"/>
      <c r="E66" s="316"/>
      <c r="F66" s="306"/>
      <c r="G66" s="231"/>
      <c r="H66" s="306"/>
      <c r="I66" s="306"/>
    </row>
    <row r="67" spans="1:9" ht="18.75" x14ac:dyDescent="0.2">
      <c r="A67" s="94" t="s">
        <v>60</v>
      </c>
      <c r="B67" s="78" t="s">
        <v>28</v>
      </c>
      <c r="C67" s="314"/>
      <c r="D67" s="316"/>
      <c r="E67" s="316"/>
      <c r="F67" s="306"/>
      <c r="G67" s="231"/>
      <c r="H67" s="306"/>
      <c r="I67" s="306"/>
    </row>
    <row r="68" spans="1:9" ht="37.5" x14ac:dyDescent="0.2">
      <c r="A68" s="94" t="s">
        <v>233</v>
      </c>
      <c r="B68" s="78" t="s">
        <v>28</v>
      </c>
      <c r="C68" s="314">
        <v>2</v>
      </c>
      <c r="D68" s="316">
        <v>2</v>
      </c>
      <c r="E68" s="316">
        <v>2</v>
      </c>
      <c r="F68" s="306">
        <v>2</v>
      </c>
      <c r="G68" s="231"/>
      <c r="H68" s="306">
        <v>2</v>
      </c>
      <c r="I68" s="306">
        <v>2</v>
      </c>
    </row>
    <row r="69" spans="1:9" ht="56.25" x14ac:dyDescent="0.2">
      <c r="A69" s="94" t="s">
        <v>234</v>
      </c>
      <c r="B69" s="78" t="s">
        <v>28</v>
      </c>
      <c r="C69" s="314"/>
      <c r="D69" s="316"/>
      <c r="E69" s="316"/>
      <c r="F69" s="306"/>
      <c r="G69" s="231"/>
      <c r="H69" s="306"/>
      <c r="I69" s="306"/>
    </row>
    <row r="70" spans="1:9" ht="18.75" x14ac:dyDescent="0.2">
      <c r="A70" s="94" t="s">
        <v>20</v>
      </c>
      <c r="B70" s="78" t="s">
        <v>28</v>
      </c>
      <c r="C70" s="314"/>
      <c r="D70" s="316"/>
      <c r="E70" s="316"/>
      <c r="F70" s="306"/>
      <c r="G70" s="231"/>
      <c r="H70" s="306"/>
      <c r="I70" s="306"/>
    </row>
    <row r="71" spans="1:9" ht="37.5" x14ac:dyDescent="0.2">
      <c r="A71" s="94" t="s">
        <v>235</v>
      </c>
      <c r="B71" s="78" t="s">
        <v>28</v>
      </c>
      <c r="C71" s="314">
        <v>5</v>
      </c>
      <c r="D71" s="316">
        <v>5</v>
      </c>
      <c r="E71" s="316">
        <v>5</v>
      </c>
      <c r="F71" s="306">
        <v>5</v>
      </c>
      <c r="G71" s="231"/>
      <c r="H71" s="306">
        <v>5</v>
      </c>
      <c r="I71" s="306">
        <v>5</v>
      </c>
    </row>
    <row r="72" spans="1:9" ht="18.75" x14ac:dyDescent="0.2">
      <c r="A72" s="87" t="s">
        <v>318</v>
      </c>
      <c r="B72" s="78" t="s">
        <v>28</v>
      </c>
      <c r="C72" s="314"/>
      <c r="D72" s="316"/>
      <c r="E72" s="316"/>
      <c r="F72" s="306"/>
      <c r="G72" s="231"/>
      <c r="H72" s="306"/>
      <c r="I72" s="306"/>
    </row>
    <row r="73" spans="1:9" ht="18.75" x14ac:dyDescent="0.2">
      <c r="A73" s="87" t="s">
        <v>319</v>
      </c>
      <c r="B73" s="78" t="s">
        <v>28</v>
      </c>
      <c r="C73" s="314">
        <v>1</v>
      </c>
      <c r="D73" s="316">
        <v>1</v>
      </c>
      <c r="E73" s="316">
        <v>1</v>
      </c>
      <c r="F73" s="306">
        <v>1</v>
      </c>
      <c r="G73" s="231"/>
      <c r="H73" s="306">
        <v>1</v>
      </c>
      <c r="I73" s="306">
        <v>1</v>
      </c>
    </row>
    <row r="74" spans="1:9" ht="18.75" x14ac:dyDescent="0.2">
      <c r="A74" s="94" t="s">
        <v>65</v>
      </c>
      <c r="B74" s="78" t="s">
        <v>28</v>
      </c>
      <c r="C74" s="314">
        <v>7</v>
      </c>
      <c r="D74" s="316">
        <v>7</v>
      </c>
      <c r="E74" s="316">
        <v>7</v>
      </c>
      <c r="F74" s="306">
        <v>7</v>
      </c>
      <c r="G74" s="231"/>
      <c r="H74" s="306">
        <v>7</v>
      </c>
      <c r="I74" s="306">
        <v>7</v>
      </c>
    </row>
    <row r="75" spans="1:9" ht="37.5" x14ac:dyDescent="0.2">
      <c r="A75" s="215" t="s">
        <v>100</v>
      </c>
      <c r="B75" s="78" t="s">
        <v>16</v>
      </c>
      <c r="C75" s="314"/>
      <c r="D75" s="316"/>
      <c r="E75" s="316"/>
      <c r="F75" s="254"/>
      <c r="G75" s="231"/>
      <c r="H75" s="227"/>
      <c r="I75" s="231"/>
    </row>
    <row r="76" spans="1:9" ht="19.5" x14ac:dyDescent="0.2">
      <c r="A76" s="118" t="s">
        <v>98</v>
      </c>
      <c r="B76" s="78" t="s">
        <v>28</v>
      </c>
      <c r="C76" s="314"/>
      <c r="D76" s="316"/>
      <c r="E76" s="316"/>
      <c r="F76" s="254"/>
      <c r="G76" s="231"/>
      <c r="H76" s="227"/>
      <c r="I76" s="231"/>
    </row>
    <row r="77" spans="1:9" ht="37.5" x14ac:dyDescent="0.2">
      <c r="A77" s="94" t="s">
        <v>108</v>
      </c>
      <c r="B77" s="78"/>
      <c r="C77" s="314"/>
      <c r="D77" s="316"/>
      <c r="E77" s="316"/>
      <c r="F77" s="254"/>
      <c r="G77" s="231"/>
      <c r="H77" s="227"/>
      <c r="I77" s="231"/>
    </row>
    <row r="78" spans="1:9" ht="18.75" x14ac:dyDescent="0.2">
      <c r="A78" s="94" t="s">
        <v>89</v>
      </c>
      <c r="B78" s="78" t="s">
        <v>28</v>
      </c>
      <c r="C78" s="314"/>
      <c r="D78" s="316"/>
      <c r="E78" s="316"/>
      <c r="F78" s="254"/>
      <c r="G78" s="231"/>
      <c r="H78" s="227"/>
      <c r="I78" s="231"/>
    </row>
    <row r="79" spans="1:9" ht="39" x14ac:dyDescent="0.2">
      <c r="A79" s="110" t="s">
        <v>5</v>
      </c>
      <c r="B79" s="81" t="s">
        <v>14</v>
      </c>
      <c r="C79" s="317"/>
      <c r="D79" s="350"/>
      <c r="E79" s="350"/>
      <c r="F79" s="255"/>
      <c r="G79" s="233"/>
      <c r="H79" s="232"/>
      <c r="I79" s="233"/>
    </row>
    <row r="80" spans="1:9" ht="18.75" x14ac:dyDescent="0.2">
      <c r="A80" s="365" t="s">
        <v>163</v>
      </c>
      <c r="B80" s="366"/>
      <c r="C80" s="366"/>
      <c r="D80" s="366"/>
      <c r="E80" s="366"/>
      <c r="F80" s="366"/>
      <c r="G80" s="366"/>
      <c r="H80" s="366"/>
      <c r="I80" s="367"/>
    </row>
    <row r="81" spans="1:9" ht="19.5" x14ac:dyDescent="0.2">
      <c r="A81" s="107" t="s">
        <v>164</v>
      </c>
      <c r="B81" s="83" t="s">
        <v>30</v>
      </c>
      <c r="C81" s="309">
        <v>0.745</v>
      </c>
      <c r="D81" s="309">
        <v>0.745</v>
      </c>
      <c r="E81" s="309">
        <v>0.72899999999999998</v>
      </c>
      <c r="F81" s="310">
        <f t="shared" ref="F81" si="12">E81*104%</f>
        <v>0.75816000000000006</v>
      </c>
      <c r="G81" s="311"/>
      <c r="H81" s="312">
        <f t="shared" ref="H81" si="13">F81*104%</f>
        <v>0.78848640000000003</v>
      </c>
      <c r="I81" s="312">
        <f t="shared" ref="I81" si="14">H81*104%</f>
        <v>0.82002585600000011</v>
      </c>
    </row>
    <row r="82" spans="1:9" ht="39" x14ac:dyDescent="0.2">
      <c r="A82" s="107" t="s">
        <v>102</v>
      </c>
      <c r="B82" s="83" t="s">
        <v>30</v>
      </c>
      <c r="C82" s="307">
        <v>0.10800000000000001</v>
      </c>
      <c r="D82" s="351">
        <v>0.10800000000000001</v>
      </c>
      <c r="E82" s="351">
        <v>0.10800000000000001</v>
      </c>
      <c r="F82" s="307">
        <v>0.10800000000000001</v>
      </c>
      <c r="G82" s="307">
        <v>0</v>
      </c>
      <c r="H82" s="307">
        <v>0.10800000000000001</v>
      </c>
      <c r="I82" s="307">
        <v>0.10800000000000001</v>
      </c>
    </row>
    <row r="83" spans="1:9" ht="19.5" x14ac:dyDescent="0.2">
      <c r="A83" s="84" t="s">
        <v>31</v>
      </c>
      <c r="B83" s="78"/>
      <c r="C83" s="306"/>
      <c r="D83" s="352"/>
      <c r="E83" s="352"/>
      <c r="F83" s="306"/>
      <c r="G83" s="308"/>
      <c r="H83" s="306"/>
      <c r="I83" s="306"/>
    </row>
    <row r="84" spans="1:9" ht="37.5" x14ac:dyDescent="0.3">
      <c r="A84" s="97" t="s">
        <v>612</v>
      </c>
      <c r="B84" s="78" t="s">
        <v>30</v>
      </c>
      <c r="C84" s="306">
        <v>1E-3</v>
      </c>
      <c r="D84" s="352">
        <v>1E-3</v>
      </c>
      <c r="E84" s="352">
        <v>1E-3</v>
      </c>
      <c r="F84" s="306">
        <v>1E-3</v>
      </c>
      <c r="G84" s="308"/>
      <c r="H84" s="306">
        <v>1E-3</v>
      </c>
      <c r="I84" s="306">
        <v>1E-3</v>
      </c>
    </row>
    <row r="85" spans="1:9" ht="37.5" x14ac:dyDescent="0.2">
      <c r="A85" s="85" t="s">
        <v>230</v>
      </c>
      <c r="B85" s="78" t="s">
        <v>30</v>
      </c>
      <c r="C85" s="306"/>
      <c r="D85" s="352"/>
      <c r="E85" s="352"/>
      <c r="F85" s="306"/>
      <c r="G85" s="308"/>
      <c r="H85" s="306"/>
      <c r="I85" s="306"/>
    </row>
    <row r="86" spans="1:9" ht="18.75" x14ac:dyDescent="0.3">
      <c r="A86" s="98" t="s">
        <v>231</v>
      </c>
      <c r="B86" s="78" t="s">
        <v>30</v>
      </c>
      <c r="C86" s="306">
        <v>1.6E-2</v>
      </c>
      <c r="D86" s="352">
        <v>1.6E-2</v>
      </c>
      <c r="E86" s="352">
        <v>1.6E-2</v>
      </c>
      <c r="F86" s="306">
        <v>1.6E-2</v>
      </c>
      <c r="G86" s="308"/>
      <c r="H86" s="306">
        <v>1.6E-2</v>
      </c>
      <c r="I86" s="306">
        <v>1.6E-2</v>
      </c>
    </row>
    <row r="87" spans="1:9" ht="18.75" x14ac:dyDescent="0.3">
      <c r="A87" s="98" t="s">
        <v>232</v>
      </c>
      <c r="B87" s="78" t="s">
        <v>30</v>
      </c>
      <c r="C87" s="306"/>
      <c r="D87" s="352"/>
      <c r="E87" s="352"/>
      <c r="F87" s="306"/>
      <c r="G87" s="308"/>
      <c r="H87" s="306"/>
      <c r="I87" s="306"/>
    </row>
    <row r="88" spans="1:9" ht="18.75" x14ac:dyDescent="0.3">
      <c r="A88" s="98" t="s">
        <v>59</v>
      </c>
      <c r="B88" s="78" t="s">
        <v>30</v>
      </c>
      <c r="C88" s="306"/>
      <c r="D88" s="352"/>
      <c r="E88" s="352"/>
      <c r="F88" s="306"/>
      <c r="G88" s="308"/>
      <c r="H88" s="306"/>
      <c r="I88" s="306"/>
    </row>
    <row r="89" spans="1:9" ht="18.75" x14ac:dyDescent="0.3">
      <c r="A89" s="98" t="s">
        <v>60</v>
      </c>
      <c r="B89" s="78" t="s">
        <v>30</v>
      </c>
      <c r="C89" s="306"/>
      <c r="D89" s="352"/>
      <c r="E89" s="352"/>
      <c r="F89" s="306"/>
      <c r="G89" s="308"/>
      <c r="H89" s="306"/>
      <c r="I89" s="306"/>
    </row>
    <row r="90" spans="1:9" ht="37.5" x14ac:dyDescent="0.2">
      <c r="A90" s="86" t="s">
        <v>233</v>
      </c>
      <c r="B90" s="78" t="s">
        <v>30</v>
      </c>
      <c r="C90" s="306">
        <v>1.2E-2</v>
      </c>
      <c r="D90" s="352">
        <v>1.2E-2</v>
      </c>
      <c r="E90" s="352">
        <v>1.2E-2</v>
      </c>
      <c r="F90" s="306">
        <v>1.2E-2</v>
      </c>
      <c r="G90" s="308"/>
      <c r="H90" s="306">
        <v>1.2E-2</v>
      </c>
      <c r="I90" s="306">
        <v>1.2E-2</v>
      </c>
    </row>
    <row r="91" spans="1:9" ht="18.75" x14ac:dyDescent="0.3">
      <c r="A91" s="98" t="s">
        <v>234</v>
      </c>
      <c r="B91" s="78" t="s">
        <v>30</v>
      </c>
      <c r="C91" s="306"/>
      <c r="D91" s="352"/>
      <c r="E91" s="352"/>
      <c r="F91" s="306"/>
      <c r="G91" s="308"/>
      <c r="H91" s="306"/>
      <c r="I91" s="306"/>
    </row>
    <row r="92" spans="1:9" ht="18.75" x14ac:dyDescent="0.3">
      <c r="A92" s="98" t="s">
        <v>20</v>
      </c>
      <c r="B92" s="78" t="s">
        <v>30</v>
      </c>
      <c r="C92" s="306"/>
      <c r="D92" s="352"/>
      <c r="E92" s="352"/>
      <c r="F92" s="306"/>
      <c r="G92" s="308"/>
      <c r="H92" s="306"/>
      <c r="I92" s="306"/>
    </row>
    <row r="93" spans="1:9" ht="37.5" x14ac:dyDescent="0.2">
      <c r="A93" s="85" t="s">
        <v>235</v>
      </c>
      <c r="B93" s="78" t="s">
        <v>30</v>
      </c>
      <c r="C93" s="306">
        <v>2.4E-2</v>
      </c>
      <c r="D93" s="352">
        <v>2.4E-2</v>
      </c>
      <c r="E93" s="352">
        <v>2.4E-2</v>
      </c>
      <c r="F93" s="306">
        <v>2.4E-2</v>
      </c>
      <c r="G93" s="308"/>
      <c r="H93" s="306">
        <v>2.4E-2</v>
      </c>
      <c r="I93" s="306">
        <v>2.4E-2</v>
      </c>
    </row>
    <row r="94" spans="1:9" ht="18.75" x14ac:dyDescent="0.2">
      <c r="A94" s="87" t="s">
        <v>318</v>
      </c>
      <c r="B94" s="78" t="s">
        <v>30</v>
      </c>
      <c r="C94" s="306"/>
      <c r="D94" s="352"/>
      <c r="E94" s="352"/>
      <c r="F94" s="306"/>
      <c r="G94" s="308"/>
      <c r="H94" s="306"/>
      <c r="I94" s="306"/>
    </row>
    <row r="95" spans="1:9" ht="18.75" x14ac:dyDescent="0.2">
      <c r="A95" s="87" t="s">
        <v>319</v>
      </c>
      <c r="B95" s="78" t="s">
        <v>30</v>
      </c>
      <c r="C95" s="306">
        <v>3.0000000000000001E-3</v>
      </c>
      <c r="D95" s="352">
        <v>3.0000000000000001E-3</v>
      </c>
      <c r="E95" s="352">
        <v>3.0000000000000001E-3</v>
      </c>
      <c r="F95" s="306">
        <v>3.0000000000000001E-3</v>
      </c>
      <c r="G95" s="308"/>
      <c r="H95" s="306">
        <v>3.0000000000000001E-3</v>
      </c>
      <c r="I95" s="306">
        <v>3.0000000000000001E-3</v>
      </c>
    </row>
    <row r="96" spans="1:9" ht="37.5" x14ac:dyDescent="0.2">
      <c r="A96" s="86" t="s">
        <v>58</v>
      </c>
      <c r="B96" s="78" t="s">
        <v>30</v>
      </c>
      <c r="C96" s="306">
        <v>8.9999999999999993E-3</v>
      </c>
      <c r="D96" s="352">
        <v>8.9999999999999993E-3</v>
      </c>
      <c r="E96" s="352">
        <v>8.9999999999999993E-3</v>
      </c>
      <c r="F96" s="306">
        <v>8.9999999999999993E-3</v>
      </c>
      <c r="G96" s="308"/>
      <c r="H96" s="306">
        <v>8.9999999999999993E-3</v>
      </c>
      <c r="I96" s="306">
        <v>8.9999999999999993E-3</v>
      </c>
    </row>
    <row r="97" spans="1:9" ht="18.75" x14ac:dyDescent="0.3">
      <c r="A97" s="98" t="s">
        <v>62</v>
      </c>
      <c r="B97" s="78" t="s">
        <v>30</v>
      </c>
      <c r="C97" s="306">
        <v>3.3000000000000002E-2</v>
      </c>
      <c r="D97" s="352">
        <v>3.3000000000000002E-2</v>
      </c>
      <c r="E97" s="352">
        <v>3.3000000000000002E-2</v>
      </c>
      <c r="F97" s="306">
        <v>3.3000000000000002E-2</v>
      </c>
      <c r="G97" s="308"/>
      <c r="H97" s="306">
        <v>3.3000000000000002E-2</v>
      </c>
      <c r="I97" s="306">
        <v>3.3000000000000002E-2</v>
      </c>
    </row>
    <row r="98" spans="1:9" ht="18.75" x14ac:dyDescent="0.3">
      <c r="A98" s="98" t="s">
        <v>63</v>
      </c>
      <c r="B98" s="78" t="s">
        <v>30</v>
      </c>
      <c r="C98" s="306">
        <v>3.0000000000000001E-3</v>
      </c>
      <c r="D98" s="352">
        <v>3.0000000000000001E-3</v>
      </c>
      <c r="E98" s="352">
        <v>3.0000000000000001E-3</v>
      </c>
      <c r="F98" s="306">
        <v>3.0000000000000001E-3</v>
      </c>
      <c r="G98" s="308"/>
      <c r="H98" s="306">
        <v>3.0000000000000001E-3</v>
      </c>
      <c r="I98" s="306">
        <v>3.0000000000000001E-3</v>
      </c>
    </row>
    <row r="99" spans="1:9" ht="18.75" x14ac:dyDescent="0.3">
      <c r="A99" s="98" t="s">
        <v>65</v>
      </c>
      <c r="B99" s="78" t="s">
        <v>30</v>
      </c>
      <c r="C99" s="306">
        <v>7.0000000000000001E-3</v>
      </c>
      <c r="D99" s="352">
        <v>7.0000000000000001E-3</v>
      </c>
      <c r="E99" s="352">
        <v>7.0000000000000001E-3</v>
      </c>
      <c r="F99" s="306">
        <v>7.0000000000000001E-3</v>
      </c>
      <c r="G99" s="308"/>
      <c r="H99" s="306">
        <v>7.0000000000000001E-3</v>
      </c>
      <c r="I99" s="306">
        <v>7.0000000000000001E-3</v>
      </c>
    </row>
    <row r="100" spans="1:9" ht="54.75" customHeight="1" x14ac:dyDescent="0.3">
      <c r="A100" s="100" t="s">
        <v>77</v>
      </c>
      <c r="B100" s="78" t="s">
        <v>30</v>
      </c>
      <c r="C100" s="306">
        <v>12</v>
      </c>
      <c r="D100" s="352">
        <v>12</v>
      </c>
      <c r="E100" s="352">
        <v>12</v>
      </c>
      <c r="F100" s="306">
        <v>12</v>
      </c>
      <c r="G100" s="306">
        <v>0</v>
      </c>
      <c r="H100" s="306">
        <v>12</v>
      </c>
      <c r="I100" s="306">
        <v>12</v>
      </c>
    </row>
    <row r="101" spans="1:9" ht="18.75" x14ac:dyDescent="0.3">
      <c r="A101" s="101" t="s">
        <v>64</v>
      </c>
      <c r="B101" s="78"/>
      <c r="C101" s="306"/>
      <c r="D101" s="352"/>
      <c r="E101" s="352"/>
      <c r="F101" s="306"/>
      <c r="G101" s="308"/>
      <c r="H101" s="306"/>
      <c r="I101" s="306"/>
    </row>
    <row r="102" spans="1:9" ht="37.5" x14ac:dyDescent="0.2">
      <c r="A102" s="198" t="s">
        <v>609</v>
      </c>
      <c r="B102" s="78" t="s">
        <v>30</v>
      </c>
      <c r="C102" s="306">
        <v>3</v>
      </c>
      <c r="D102" s="352">
        <v>3</v>
      </c>
      <c r="E102" s="352">
        <v>3</v>
      </c>
      <c r="F102" s="306">
        <v>3</v>
      </c>
      <c r="G102" s="308"/>
      <c r="H102" s="306">
        <v>3</v>
      </c>
      <c r="I102" s="306">
        <v>3</v>
      </c>
    </row>
    <row r="103" spans="1:9" ht="18.75" x14ac:dyDescent="0.3">
      <c r="A103" s="199" t="s">
        <v>320</v>
      </c>
      <c r="B103" s="78" t="s">
        <v>30</v>
      </c>
      <c r="C103" s="306"/>
      <c r="D103" s="352"/>
      <c r="E103" s="352"/>
      <c r="F103" s="306"/>
      <c r="G103" s="308"/>
      <c r="H103" s="306"/>
      <c r="I103" s="306"/>
    </row>
    <row r="104" spans="1:9" ht="18.75" x14ac:dyDescent="0.3">
      <c r="A104" s="200" t="s">
        <v>176</v>
      </c>
      <c r="B104" s="78" t="s">
        <v>29</v>
      </c>
      <c r="C104" s="306">
        <v>9</v>
      </c>
      <c r="D104" s="352">
        <v>9</v>
      </c>
      <c r="E104" s="352">
        <v>9</v>
      </c>
      <c r="F104" s="306">
        <v>9</v>
      </c>
      <c r="G104" s="308"/>
      <c r="H104" s="306">
        <v>9</v>
      </c>
      <c r="I104" s="306">
        <v>9</v>
      </c>
    </row>
    <row r="105" spans="1:9" ht="56.25" x14ac:dyDescent="0.3">
      <c r="A105" s="102" t="s">
        <v>101</v>
      </c>
      <c r="B105" s="78" t="s">
        <v>30</v>
      </c>
      <c r="C105" s="306">
        <v>5.6000000000000008E-2</v>
      </c>
      <c r="D105" s="352">
        <v>5.6000000000000008E-2</v>
      </c>
      <c r="E105" s="352">
        <v>5.6000000000000008E-2</v>
      </c>
      <c r="F105" s="306">
        <v>5.6000000000000008E-2</v>
      </c>
      <c r="G105" s="306">
        <v>0</v>
      </c>
      <c r="H105" s="306">
        <v>5.6000000000000008E-2</v>
      </c>
      <c r="I105" s="306">
        <v>5.6000000000000008E-2</v>
      </c>
    </row>
    <row r="106" spans="1:9" ht="19.5" x14ac:dyDescent="0.2">
      <c r="A106" s="84" t="s">
        <v>31</v>
      </c>
      <c r="B106" s="78"/>
      <c r="C106" s="306"/>
      <c r="D106" s="352"/>
      <c r="E106" s="352"/>
      <c r="F106" s="306"/>
      <c r="G106" s="308"/>
      <c r="H106" s="306"/>
      <c r="I106" s="306"/>
    </row>
    <row r="107" spans="1:9" ht="37.5" x14ac:dyDescent="0.3">
      <c r="A107" s="103" t="s">
        <v>612</v>
      </c>
      <c r="B107" s="78" t="s">
        <v>30</v>
      </c>
      <c r="C107" s="306">
        <v>1E-3</v>
      </c>
      <c r="D107" s="352">
        <v>1E-3</v>
      </c>
      <c r="E107" s="352">
        <v>1E-3</v>
      </c>
      <c r="F107" s="306">
        <v>1E-3</v>
      </c>
      <c r="G107" s="308"/>
      <c r="H107" s="306">
        <v>1E-3</v>
      </c>
      <c r="I107" s="306">
        <v>1E-3</v>
      </c>
    </row>
    <row r="108" spans="1:9" ht="37.5" x14ac:dyDescent="0.2">
      <c r="A108" s="104" t="s">
        <v>230</v>
      </c>
      <c r="B108" s="78" t="s">
        <v>29</v>
      </c>
      <c r="C108" s="306"/>
      <c r="D108" s="352"/>
      <c r="E108" s="352"/>
      <c r="F108" s="306"/>
      <c r="G108" s="308"/>
      <c r="H108" s="306"/>
      <c r="I108" s="306"/>
    </row>
    <row r="109" spans="1:9" ht="18.75" x14ac:dyDescent="0.3">
      <c r="A109" s="105" t="s">
        <v>231</v>
      </c>
      <c r="B109" s="78" t="s">
        <v>30</v>
      </c>
      <c r="C109" s="306">
        <v>1.6E-2</v>
      </c>
      <c r="D109" s="352">
        <v>1.6E-2</v>
      </c>
      <c r="E109" s="352">
        <v>1.6E-2</v>
      </c>
      <c r="F109" s="306">
        <v>1.6E-2</v>
      </c>
      <c r="G109" s="308"/>
      <c r="H109" s="306">
        <v>1.6E-2</v>
      </c>
      <c r="I109" s="306">
        <v>1.6E-2</v>
      </c>
    </row>
    <row r="110" spans="1:9" ht="18.75" x14ac:dyDescent="0.3">
      <c r="A110" s="105" t="s">
        <v>232</v>
      </c>
      <c r="B110" s="78" t="s">
        <v>30</v>
      </c>
      <c r="C110" s="306"/>
      <c r="D110" s="352"/>
      <c r="E110" s="352"/>
      <c r="F110" s="306"/>
      <c r="G110" s="308"/>
      <c r="H110" s="306"/>
      <c r="I110" s="306"/>
    </row>
    <row r="111" spans="1:9" ht="24" customHeight="1" x14ac:dyDescent="0.2">
      <c r="A111" s="87" t="s">
        <v>59</v>
      </c>
      <c r="B111" s="78" t="s">
        <v>30</v>
      </c>
      <c r="C111" s="306"/>
      <c r="D111" s="352"/>
      <c r="E111" s="352"/>
      <c r="F111" s="306"/>
      <c r="G111" s="308"/>
      <c r="H111" s="306"/>
      <c r="I111" s="306"/>
    </row>
    <row r="112" spans="1:9" ht="18.75" x14ac:dyDescent="0.3">
      <c r="A112" s="105" t="s">
        <v>60</v>
      </c>
      <c r="B112" s="78" t="s">
        <v>29</v>
      </c>
      <c r="C112" s="306"/>
      <c r="D112" s="352"/>
      <c r="E112" s="352"/>
      <c r="F112" s="306"/>
      <c r="G112" s="308"/>
      <c r="H112" s="306"/>
      <c r="I112" s="306"/>
    </row>
    <row r="113" spans="1:9" ht="37.5" x14ac:dyDescent="0.2">
      <c r="A113" s="106" t="s">
        <v>233</v>
      </c>
      <c r="B113" s="78" t="s">
        <v>29</v>
      </c>
      <c r="C113" s="306">
        <v>1.2E-2</v>
      </c>
      <c r="D113" s="352">
        <v>1.2E-2</v>
      </c>
      <c r="E113" s="352">
        <v>1.2E-2</v>
      </c>
      <c r="F113" s="306">
        <v>1.2E-2</v>
      </c>
      <c r="G113" s="308"/>
      <c r="H113" s="306">
        <v>1.2E-2</v>
      </c>
      <c r="I113" s="306">
        <v>1.2E-2</v>
      </c>
    </row>
    <row r="114" spans="1:9" ht="56.25" x14ac:dyDescent="0.3">
      <c r="A114" s="105" t="s">
        <v>234</v>
      </c>
      <c r="B114" s="78" t="s">
        <v>29</v>
      </c>
      <c r="C114" s="306"/>
      <c r="D114" s="352"/>
      <c r="E114" s="352"/>
      <c r="F114" s="306"/>
      <c r="G114" s="308"/>
      <c r="H114" s="306"/>
      <c r="I114" s="306"/>
    </row>
    <row r="115" spans="1:9" ht="18.75" x14ac:dyDescent="0.3">
      <c r="A115" s="105" t="s">
        <v>20</v>
      </c>
      <c r="B115" s="78" t="s">
        <v>29</v>
      </c>
      <c r="C115" s="306"/>
      <c r="D115" s="352"/>
      <c r="E115" s="352"/>
      <c r="F115" s="306"/>
      <c r="G115" s="308"/>
      <c r="H115" s="306"/>
      <c r="I115" s="306"/>
    </row>
    <row r="116" spans="1:9" ht="37.5" x14ac:dyDescent="0.3">
      <c r="A116" s="105" t="s">
        <v>235</v>
      </c>
      <c r="B116" s="78" t="s">
        <v>29</v>
      </c>
      <c r="C116" s="306">
        <v>2.4E-2</v>
      </c>
      <c r="D116" s="352">
        <v>2.4E-2</v>
      </c>
      <c r="E116" s="352">
        <v>2.4E-2</v>
      </c>
      <c r="F116" s="306">
        <v>2.4E-2</v>
      </c>
      <c r="G116" s="308"/>
      <c r="H116" s="306">
        <v>2.4E-2</v>
      </c>
      <c r="I116" s="306">
        <v>2.4E-2</v>
      </c>
    </row>
    <row r="117" spans="1:9" ht="18.75" x14ac:dyDescent="0.2">
      <c r="A117" s="87" t="s">
        <v>318</v>
      </c>
      <c r="B117" s="78"/>
      <c r="C117" s="306"/>
      <c r="D117" s="352"/>
      <c r="E117" s="352"/>
      <c r="F117" s="306"/>
      <c r="G117" s="308"/>
      <c r="H117" s="306"/>
      <c r="I117" s="306"/>
    </row>
    <row r="118" spans="1:9" ht="18.75" x14ac:dyDescent="0.2">
      <c r="A118" s="87" t="s">
        <v>319</v>
      </c>
      <c r="B118" s="78"/>
      <c r="C118" s="306">
        <v>3.0000000000000001E-3</v>
      </c>
      <c r="D118" s="352">
        <v>3.0000000000000001E-3</v>
      </c>
      <c r="E118" s="352">
        <v>3.0000000000000001E-3</v>
      </c>
      <c r="F118" s="306">
        <v>3.0000000000000001E-3</v>
      </c>
      <c r="G118" s="308"/>
      <c r="H118" s="306">
        <v>3.0000000000000001E-3</v>
      </c>
      <c r="I118" s="306">
        <v>3.0000000000000001E-3</v>
      </c>
    </row>
    <row r="119" spans="1:9" ht="18.75" x14ac:dyDescent="0.3">
      <c r="A119" s="105" t="s">
        <v>65</v>
      </c>
      <c r="B119" s="78" t="s">
        <v>29</v>
      </c>
      <c r="C119" s="314"/>
      <c r="D119" s="316"/>
      <c r="E119" s="316"/>
      <c r="F119" s="250"/>
      <c r="G119" s="237"/>
      <c r="H119" s="250"/>
      <c r="I119" s="250"/>
    </row>
    <row r="120" spans="1:9" ht="39" x14ac:dyDescent="0.2">
      <c r="A120" s="88" t="s">
        <v>166</v>
      </c>
      <c r="B120" s="78" t="s">
        <v>16</v>
      </c>
      <c r="C120" s="315">
        <v>23.1</v>
      </c>
      <c r="D120" s="254">
        <v>87</v>
      </c>
      <c r="E120" s="254">
        <v>18</v>
      </c>
      <c r="F120" s="259">
        <f t="shared" ref="F120" si="15">E120*104%</f>
        <v>18.72</v>
      </c>
      <c r="G120" s="238"/>
      <c r="H120" s="259">
        <f>F120*104%</f>
        <v>19.468799999999998</v>
      </c>
      <c r="I120" s="259">
        <f t="shared" ref="I120" si="16">H120*104%</f>
        <v>20.247551999999999</v>
      </c>
    </row>
    <row r="121" spans="1:9" ht="58.5" x14ac:dyDescent="0.2">
      <c r="A121" s="84" t="s">
        <v>105</v>
      </c>
      <c r="B121" s="78" t="s">
        <v>17</v>
      </c>
      <c r="C121" s="314">
        <v>35010</v>
      </c>
      <c r="D121" s="316">
        <v>37636</v>
      </c>
      <c r="E121" s="316">
        <v>39211</v>
      </c>
      <c r="F121" s="280">
        <v>40697</v>
      </c>
      <c r="G121" s="237"/>
      <c r="H121" s="280">
        <v>42060</v>
      </c>
      <c r="I121" s="280">
        <v>43570</v>
      </c>
    </row>
    <row r="122" spans="1:9" ht="19.5" x14ac:dyDescent="0.2">
      <c r="A122" s="84" t="s">
        <v>31</v>
      </c>
      <c r="B122" s="78"/>
      <c r="C122" s="314"/>
      <c r="D122" s="316"/>
      <c r="E122" s="316"/>
      <c r="F122" s="281"/>
      <c r="G122" s="237"/>
      <c r="H122" s="285"/>
      <c r="I122" s="281"/>
    </row>
    <row r="123" spans="1:9" ht="37.5" x14ac:dyDescent="0.3">
      <c r="A123" s="97" t="s">
        <v>229</v>
      </c>
      <c r="B123" s="78" t="s">
        <v>17</v>
      </c>
      <c r="C123" s="314">
        <v>25407</v>
      </c>
      <c r="D123" s="316">
        <v>26753</v>
      </c>
      <c r="E123" s="316">
        <v>27823</v>
      </c>
      <c r="F123" s="280">
        <v>28936</v>
      </c>
      <c r="G123" s="237"/>
      <c r="H123" s="280">
        <v>30094</v>
      </c>
      <c r="I123" s="280">
        <v>31297</v>
      </c>
    </row>
    <row r="124" spans="1:9" ht="37.5" x14ac:dyDescent="0.2">
      <c r="A124" s="86" t="s">
        <v>230</v>
      </c>
      <c r="B124" s="78" t="s">
        <v>17</v>
      </c>
      <c r="C124" s="314"/>
      <c r="D124" s="316"/>
      <c r="E124" s="316"/>
      <c r="F124" s="281"/>
      <c r="G124" s="237"/>
      <c r="H124" s="236"/>
      <c r="I124" s="237"/>
    </row>
    <row r="125" spans="1:9" ht="18.75" x14ac:dyDescent="0.3">
      <c r="A125" s="98" t="s">
        <v>231</v>
      </c>
      <c r="B125" s="78" t="s">
        <v>17</v>
      </c>
      <c r="C125" s="314"/>
      <c r="D125" s="316"/>
      <c r="E125" s="316"/>
      <c r="F125" s="281"/>
      <c r="G125" s="237"/>
      <c r="H125" s="236"/>
      <c r="I125" s="237"/>
    </row>
    <row r="126" spans="1:9" ht="18.75" x14ac:dyDescent="0.3">
      <c r="A126" s="98" t="s">
        <v>232</v>
      </c>
      <c r="B126" s="78" t="s">
        <v>17</v>
      </c>
      <c r="C126" s="314"/>
      <c r="D126" s="316"/>
      <c r="E126" s="316"/>
      <c r="F126" s="281"/>
      <c r="G126" s="237"/>
      <c r="H126" s="236"/>
      <c r="I126" s="237"/>
    </row>
    <row r="127" spans="1:9" ht="18.75" x14ac:dyDescent="0.3">
      <c r="A127" s="98" t="s">
        <v>59</v>
      </c>
      <c r="B127" s="78" t="s">
        <v>17</v>
      </c>
      <c r="C127" s="314"/>
      <c r="D127" s="316"/>
      <c r="E127" s="316"/>
      <c r="F127" s="281"/>
      <c r="G127" s="237"/>
      <c r="H127" s="236"/>
      <c r="I127" s="237"/>
    </row>
    <row r="128" spans="1:9" ht="18.75" x14ac:dyDescent="0.3">
      <c r="A128" s="98" t="s">
        <v>60</v>
      </c>
      <c r="B128" s="78" t="s">
        <v>17</v>
      </c>
      <c r="C128" s="314"/>
      <c r="D128" s="316"/>
      <c r="E128" s="316"/>
      <c r="F128" s="281"/>
      <c r="G128" s="237"/>
      <c r="H128" s="236"/>
      <c r="I128" s="237"/>
    </row>
    <row r="129" spans="1:9" ht="37.5" x14ac:dyDescent="0.2">
      <c r="A129" s="106" t="s">
        <v>233</v>
      </c>
      <c r="B129" s="78" t="s">
        <v>17</v>
      </c>
      <c r="C129" s="314">
        <v>25823</v>
      </c>
      <c r="D129" s="316">
        <v>26875</v>
      </c>
      <c r="E129" s="316">
        <v>26875</v>
      </c>
      <c r="F129" s="280">
        <v>27917</v>
      </c>
      <c r="G129" s="237"/>
      <c r="H129" s="280">
        <v>29028</v>
      </c>
      <c r="I129" s="280">
        <v>30208</v>
      </c>
    </row>
    <row r="130" spans="1:9" ht="18.75" x14ac:dyDescent="0.3">
      <c r="A130" s="98" t="s">
        <v>234</v>
      </c>
      <c r="B130" s="78" t="s">
        <v>17</v>
      </c>
      <c r="C130" s="314"/>
      <c r="D130" s="316"/>
      <c r="E130" s="316"/>
      <c r="F130" s="281"/>
      <c r="G130" s="237"/>
      <c r="H130" s="236"/>
      <c r="I130" s="237"/>
    </row>
    <row r="131" spans="1:9" ht="18.75" x14ac:dyDescent="0.2">
      <c r="A131" s="86" t="s">
        <v>20</v>
      </c>
      <c r="B131" s="78" t="s">
        <v>17</v>
      </c>
      <c r="C131" s="314"/>
      <c r="D131" s="316"/>
      <c r="E131" s="316"/>
      <c r="F131" s="281"/>
      <c r="G131" s="237"/>
      <c r="H131" s="236"/>
      <c r="I131" s="237"/>
    </row>
    <row r="132" spans="1:9" ht="37.5" x14ac:dyDescent="0.3">
      <c r="A132" s="97" t="s">
        <v>235</v>
      </c>
      <c r="B132" s="78" t="s">
        <v>17</v>
      </c>
      <c r="C132" s="314">
        <v>25493</v>
      </c>
      <c r="D132" s="316">
        <v>26686</v>
      </c>
      <c r="E132" s="316">
        <v>27753</v>
      </c>
      <c r="F132" s="280">
        <v>28864</v>
      </c>
      <c r="G132" s="237"/>
      <c r="H132" s="280">
        <v>30018</v>
      </c>
      <c r="I132" s="280">
        <v>31219</v>
      </c>
    </row>
    <row r="133" spans="1:9" ht="18.75" x14ac:dyDescent="0.2">
      <c r="A133" s="87" t="s">
        <v>318</v>
      </c>
      <c r="B133" s="78" t="s">
        <v>17</v>
      </c>
      <c r="C133" s="314"/>
      <c r="D133" s="316"/>
      <c r="E133" s="316"/>
      <c r="F133" s="281"/>
      <c r="G133" s="237"/>
      <c r="H133" s="281"/>
      <c r="I133" s="237"/>
    </row>
    <row r="134" spans="1:9" ht="18.75" x14ac:dyDescent="0.2">
      <c r="A134" s="87" t="s">
        <v>319</v>
      </c>
      <c r="B134" s="78" t="s">
        <v>17</v>
      </c>
      <c r="C134" s="314"/>
      <c r="D134" s="316"/>
      <c r="E134" s="316"/>
      <c r="F134" s="281"/>
      <c r="G134" s="237"/>
      <c r="H134" s="281"/>
      <c r="I134" s="237"/>
    </row>
    <row r="135" spans="1:9" ht="37.5" x14ac:dyDescent="0.3">
      <c r="A135" s="97" t="s">
        <v>58</v>
      </c>
      <c r="B135" s="78" t="s">
        <v>17</v>
      </c>
      <c r="C135" s="314">
        <v>32527</v>
      </c>
      <c r="D135" s="316">
        <v>37613</v>
      </c>
      <c r="E135" s="316">
        <v>40781</v>
      </c>
      <c r="F135" s="280">
        <v>40781</v>
      </c>
      <c r="G135" s="237"/>
      <c r="H135" s="280">
        <v>40781</v>
      </c>
      <c r="I135" s="280">
        <v>40781</v>
      </c>
    </row>
    <row r="136" spans="1:9" ht="18.75" x14ac:dyDescent="0.3">
      <c r="A136" s="99" t="s">
        <v>62</v>
      </c>
      <c r="B136" s="78" t="s">
        <v>17</v>
      </c>
      <c r="C136" s="314">
        <v>54679</v>
      </c>
      <c r="D136" s="316">
        <v>56866</v>
      </c>
      <c r="E136" s="316">
        <v>59141</v>
      </c>
      <c r="F136" s="280">
        <v>61506</v>
      </c>
      <c r="G136" s="237"/>
      <c r="H136" s="280">
        <v>63966</v>
      </c>
      <c r="I136" s="280">
        <v>66523</v>
      </c>
    </row>
    <row r="137" spans="1:9" ht="18.75" x14ac:dyDescent="0.3">
      <c r="A137" s="98" t="s">
        <v>63</v>
      </c>
      <c r="B137" s="78" t="s">
        <v>17</v>
      </c>
      <c r="C137" s="314">
        <v>31200</v>
      </c>
      <c r="D137" s="316">
        <v>32448</v>
      </c>
      <c r="E137" s="316">
        <v>33746</v>
      </c>
      <c r="F137" s="280">
        <f t="shared" ref="F137" si="17">E137*104%</f>
        <v>35095.840000000004</v>
      </c>
      <c r="G137" s="237"/>
      <c r="H137" s="280">
        <f t="shared" ref="H137" si="18">F137*104%</f>
        <v>36499.673600000002</v>
      </c>
      <c r="I137" s="280">
        <v>37960</v>
      </c>
    </row>
    <row r="138" spans="1:9" ht="18.75" x14ac:dyDescent="0.3">
      <c r="A138" s="98" t="s">
        <v>65</v>
      </c>
      <c r="B138" s="78" t="s">
        <v>17</v>
      </c>
      <c r="C138" s="314">
        <v>49556</v>
      </c>
      <c r="D138" s="316">
        <v>52797</v>
      </c>
      <c r="E138" s="316">
        <v>56569</v>
      </c>
      <c r="F138" s="280">
        <v>58832</v>
      </c>
      <c r="G138" s="237"/>
      <c r="H138" s="280">
        <v>61185</v>
      </c>
      <c r="I138" s="280">
        <v>63632</v>
      </c>
    </row>
    <row r="139" spans="1:9" ht="58.9" customHeight="1" x14ac:dyDescent="0.3">
      <c r="A139" s="100" t="s">
        <v>206</v>
      </c>
      <c r="B139" s="78" t="s">
        <v>17</v>
      </c>
      <c r="C139" s="314">
        <v>49556</v>
      </c>
      <c r="D139" s="316">
        <v>52797</v>
      </c>
      <c r="E139" s="316">
        <v>56569</v>
      </c>
      <c r="F139" s="280">
        <v>58832</v>
      </c>
      <c r="G139" s="315"/>
      <c r="H139" s="280">
        <v>61185</v>
      </c>
      <c r="I139" s="280">
        <v>63632</v>
      </c>
    </row>
    <row r="140" spans="1:9" ht="18.75" x14ac:dyDescent="0.3">
      <c r="A140" s="101" t="s">
        <v>205</v>
      </c>
      <c r="B140" s="78"/>
      <c r="C140" s="314"/>
      <c r="D140" s="316"/>
      <c r="E140" s="316"/>
      <c r="F140" s="281"/>
      <c r="G140" s="237"/>
      <c r="H140" s="281"/>
      <c r="I140" s="237"/>
    </row>
    <row r="141" spans="1:9" ht="37.5" x14ac:dyDescent="0.2">
      <c r="A141" s="198" t="s">
        <v>609</v>
      </c>
      <c r="B141" s="78" t="s">
        <v>17</v>
      </c>
      <c r="C141" s="314">
        <v>49556</v>
      </c>
      <c r="D141" s="316">
        <v>52797</v>
      </c>
      <c r="E141" s="316">
        <v>56569</v>
      </c>
      <c r="F141" s="280">
        <v>58832</v>
      </c>
      <c r="G141" s="315"/>
      <c r="H141" s="280">
        <v>61185</v>
      </c>
      <c r="I141" s="280">
        <v>63632</v>
      </c>
    </row>
    <row r="142" spans="1:9" ht="18.75" x14ac:dyDescent="0.3">
      <c r="A142" s="199" t="s">
        <v>320</v>
      </c>
      <c r="B142" s="78" t="s">
        <v>17</v>
      </c>
      <c r="C142" s="314"/>
      <c r="D142" s="316"/>
      <c r="E142" s="316"/>
      <c r="F142" s="281"/>
      <c r="G142" s="237"/>
      <c r="H142" s="281"/>
      <c r="I142" s="237"/>
    </row>
    <row r="143" spans="1:9" ht="18.75" x14ac:dyDescent="0.3">
      <c r="A143" s="77" t="s">
        <v>321</v>
      </c>
      <c r="B143" s="78" t="s">
        <v>17</v>
      </c>
      <c r="C143" s="314"/>
      <c r="D143" s="316"/>
      <c r="E143" s="316"/>
      <c r="F143" s="281"/>
      <c r="G143" s="237"/>
      <c r="H143" s="281"/>
      <c r="I143" s="237"/>
    </row>
    <row r="144" spans="1:9" ht="60" customHeight="1" x14ac:dyDescent="0.2">
      <c r="A144" s="119" t="s">
        <v>99</v>
      </c>
      <c r="B144" s="78" t="s">
        <v>17</v>
      </c>
      <c r="C144" s="316">
        <v>25493</v>
      </c>
      <c r="D144" s="316">
        <v>26686</v>
      </c>
      <c r="E144" s="316">
        <v>27753</v>
      </c>
      <c r="F144" s="280">
        <v>28864</v>
      </c>
      <c r="G144" s="254"/>
      <c r="H144" s="280">
        <v>30018</v>
      </c>
      <c r="I144" s="280">
        <v>31219</v>
      </c>
    </row>
    <row r="145" spans="1:14" ht="42.75" customHeight="1" x14ac:dyDescent="0.2">
      <c r="A145" s="122" t="s">
        <v>103</v>
      </c>
      <c r="B145" s="78"/>
      <c r="C145" s="316">
        <v>33.61</v>
      </c>
      <c r="D145" s="316">
        <v>36.130000000000003</v>
      </c>
      <c r="E145" s="316">
        <v>37.64</v>
      </c>
      <c r="F145" s="259">
        <v>38.979999999999997</v>
      </c>
      <c r="G145" s="254"/>
      <c r="H145" s="259">
        <v>40.380000000000003</v>
      </c>
      <c r="I145" s="259">
        <v>41.83</v>
      </c>
    </row>
    <row r="146" spans="1:14" ht="18.75" x14ac:dyDescent="0.2">
      <c r="A146" s="123" t="s">
        <v>31</v>
      </c>
      <c r="B146" s="78" t="s">
        <v>14</v>
      </c>
      <c r="C146" s="316"/>
      <c r="D146" s="316"/>
      <c r="E146" s="316"/>
      <c r="F146" s="313"/>
      <c r="G146" s="254"/>
      <c r="H146" s="253"/>
      <c r="I146" s="313"/>
    </row>
    <row r="147" spans="1:14" ht="37.5" x14ac:dyDescent="0.2">
      <c r="A147" s="123" t="s">
        <v>104</v>
      </c>
      <c r="B147" s="78"/>
      <c r="C147" s="316">
        <v>5.24</v>
      </c>
      <c r="D147" s="316">
        <v>6.42</v>
      </c>
      <c r="E147" s="316">
        <v>6.52</v>
      </c>
      <c r="F147" s="259">
        <v>6.77</v>
      </c>
      <c r="G147" s="254"/>
      <c r="H147" s="259">
        <v>7.05</v>
      </c>
      <c r="I147" s="259">
        <f t="shared" ref="I147" si="19">H147*104%</f>
        <v>7.3319999999999999</v>
      </c>
    </row>
    <row r="148" spans="1:14" ht="37.5" x14ac:dyDescent="0.2">
      <c r="A148" s="123" t="s">
        <v>109</v>
      </c>
      <c r="B148" s="78" t="s">
        <v>14</v>
      </c>
      <c r="C148" s="316">
        <v>0.3</v>
      </c>
      <c r="D148" s="316">
        <v>0.32</v>
      </c>
      <c r="E148" s="316">
        <v>0.33</v>
      </c>
      <c r="F148" s="259">
        <f t="shared" ref="F148" si="20">E148*104%</f>
        <v>0.34320000000000001</v>
      </c>
      <c r="G148" s="254"/>
      <c r="H148" s="259">
        <v>0.36</v>
      </c>
      <c r="I148" s="259">
        <v>0.37</v>
      </c>
    </row>
    <row r="149" spans="1:14" ht="37.5" x14ac:dyDescent="0.2">
      <c r="A149" s="123" t="s">
        <v>167</v>
      </c>
      <c r="B149" s="78" t="s">
        <v>14</v>
      </c>
      <c r="C149" s="316">
        <v>28.07</v>
      </c>
      <c r="D149" s="316">
        <v>29.4</v>
      </c>
      <c r="E149" s="316">
        <v>30.79</v>
      </c>
      <c r="F149" s="259">
        <v>31.86</v>
      </c>
      <c r="G149" s="254"/>
      <c r="H149" s="259">
        <v>32.97</v>
      </c>
      <c r="I149" s="259">
        <v>34.119999999999997</v>
      </c>
    </row>
    <row r="150" spans="1:14" ht="19.5" x14ac:dyDescent="0.2">
      <c r="A150" s="122" t="s">
        <v>32</v>
      </c>
      <c r="B150" s="78" t="s">
        <v>14</v>
      </c>
      <c r="C150" s="314"/>
      <c r="D150" s="316"/>
      <c r="E150" s="316"/>
      <c r="F150" s="282"/>
      <c r="G150" s="237"/>
      <c r="H150" s="236"/>
      <c r="I150" s="282"/>
    </row>
    <row r="151" spans="1:14" ht="19.5" x14ac:dyDescent="0.2">
      <c r="A151" s="122" t="s">
        <v>6</v>
      </c>
      <c r="B151" s="78" t="s">
        <v>14</v>
      </c>
      <c r="C151" s="314"/>
      <c r="D151" s="316"/>
      <c r="E151" s="316"/>
      <c r="F151" s="282"/>
      <c r="G151" s="237"/>
      <c r="H151" s="236"/>
      <c r="I151" s="282"/>
    </row>
    <row r="152" spans="1:14" ht="39" x14ac:dyDescent="0.2">
      <c r="A152" s="216" t="s">
        <v>187</v>
      </c>
      <c r="B152" s="81" t="s">
        <v>14</v>
      </c>
      <c r="C152" s="316">
        <v>33.61</v>
      </c>
      <c r="D152" s="316">
        <v>36.130000000000003</v>
      </c>
      <c r="E152" s="316">
        <v>37.64</v>
      </c>
      <c r="F152" s="259">
        <v>38.979999999999997</v>
      </c>
      <c r="G152" s="254"/>
      <c r="H152" s="259">
        <v>40.380000000000003</v>
      </c>
      <c r="I152" s="259">
        <v>41.83</v>
      </c>
      <c r="N152" t="s">
        <v>208</v>
      </c>
    </row>
    <row r="153" spans="1:14" ht="18.75" x14ac:dyDescent="0.2">
      <c r="A153" s="365" t="s">
        <v>200</v>
      </c>
      <c r="B153" s="366"/>
      <c r="C153" s="366"/>
      <c r="D153" s="366"/>
      <c r="E153" s="366"/>
      <c r="F153" s="366"/>
      <c r="G153" s="366"/>
      <c r="H153" s="366"/>
      <c r="I153" s="367"/>
    </row>
    <row r="154" spans="1:14" ht="39" x14ac:dyDescent="0.2">
      <c r="A154" s="177" t="s">
        <v>194</v>
      </c>
      <c r="B154" s="81" t="s">
        <v>14</v>
      </c>
      <c r="C154" s="321">
        <f>C156+C157</f>
        <v>0.52600000000000002</v>
      </c>
      <c r="D154" s="321">
        <f t="shared" ref="D154:I154" si="21">D156+D157</f>
        <v>0.495</v>
      </c>
      <c r="E154" s="321">
        <f t="shared" si="21"/>
        <v>0.40100000000000002</v>
      </c>
      <c r="F154" s="321">
        <f t="shared" si="21"/>
        <v>0.41600000000000004</v>
      </c>
      <c r="G154" s="321">
        <f t="shared" si="21"/>
        <v>0.4</v>
      </c>
      <c r="H154" s="321">
        <f t="shared" si="21"/>
        <v>0.434</v>
      </c>
      <c r="I154" s="322">
        <f t="shared" si="21"/>
        <v>0.41599999999999998</v>
      </c>
    </row>
    <row r="155" spans="1:14" ht="18.75" x14ac:dyDescent="0.2">
      <c r="A155" s="123" t="s">
        <v>31</v>
      </c>
      <c r="B155" s="81" t="s">
        <v>14</v>
      </c>
      <c r="C155" s="319"/>
      <c r="D155" s="319"/>
      <c r="E155" s="319"/>
      <c r="F155" s="319"/>
      <c r="G155" s="320"/>
      <c r="H155" s="319"/>
      <c r="I155" s="320"/>
    </row>
    <row r="156" spans="1:14" ht="18.75" x14ac:dyDescent="0.2">
      <c r="A156" s="47" t="s">
        <v>192</v>
      </c>
      <c r="B156" s="81" t="s">
        <v>14</v>
      </c>
      <c r="C156" s="314">
        <v>0.311</v>
      </c>
      <c r="D156" s="314">
        <v>0.248</v>
      </c>
      <c r="E156" s="314">
        <v>0.29799999999999999</v>
      </c>
      <c r="F156" s="314">
        <v>0.309</v>
      </c>
      <c r="G156" s="315">
        <v>0.3</v>
      </c>
      <c r="H156" s="314">
        <v>0.32200000000000001</v>
      </c>
      <c r="I156" s="315">
        <v>0.3</v>
      </c>
    </row>
    <row r="157" spans="1:14" ht="18.75" x14ac:dyDescent="0.2">
      <c r="A157" s="47" t="s">
        <v>193</v>
      </c>
      <c r="B157" s="81" t="s">
        <v>14</v>
      </c>
      <c r="C157" s="314">
        <f>C158+C161</f>
        <v>0.21500000000000002</v>
      </c>
      <c r="D157" s="314">
        <f t="shared" ref="D157:I157" si="22">D158+D161</f>
        <v>0.247</v>
      </c>
      <c r="E157" s="314">
        <f t="shared" si="22"/>
        <v>0.10300000000000001</v>
      </c>
      <c r="F157" s="314">
        <f t="shared" si="22"/>
        <v>0.10700000000000001</v>
      </c>
      <c r="G157" s="314">
        <f t="shared" si="22"/>
        <v>0.1</v>
      </c>
      <c r="H157" s="314">
        <f t="shared" si="22"/>
        <v>0.11199999999999999</v>
      </c>
      <c r="I157" s="315">
        <f t="shared" si="22"/>
        <v>0.11600000000000001</v>
      </c>
    </row>
    <row r="158" spans="1:14" ht="18.75" x14ac:dyDescent="0.2">
      <c r="A158" s="192" t="s">
        <v>188</v>
      </c>
      <c r="B158" s="81" t="s">
        <v>14</v>
      </c>
      <c r="C158" s="314">
        <v>0.13600000000000001</v>
      </c>
      <c r="D158" s="314">
        <v>0.15</v>
      </c>
      <c r="E158" s="314">
        <v>9.5000000000000001E-2</v>
      </c>
      <c r="F158" s="314">
        <v>9.9000000000000005E-2</v>
      </c>
      <c r="G158" s="315">
        <v>0.1</v>
      </c>
      <c r="H158" s="314">
        <v>0.10299999999999999</v>
      </c>
      <c r="I158" s="315">
        <v>0.1</v>
      </c>
    </row>
    <row r="159" spans="1:14" ht="31.5" x14ac:dyDescent="0.2">
      <c r="A159" s="185" t="s">
        <v>207</v>
      </c>
      <c r="B159" s="81" t="s">
        <v>14</v>
      </c>
      <c r="C159" s="314"/>
      <c r="D159" s="314"/>
      <c r="E159" s="314"/>
      <c r="F159" s="314"/>
      <c r="G159" s="315"/>
      <c r="H159" s="314"/>
      <c r="I159" s="315"/>
    </row>
    <row r="160" spans="1:14" ht="18.75" x14ac:dyDescent="0.2">
      <c r="A160" s="185" t="s">
        <v>204</v>
      </c>
      <c r="B160" s="81" t="s">
        <v>14</v>
      </c>
      <c r="C160" s="314"/>
      <c r="D160" s="314"/>
      <c r="E160" s="314"/>
      <c r="F160" s="314"/>
      <c r="G160" s="315"/>
      <c r="H160" s="314"/>
      <c r="I160" s="315"/>
    </row>
    <row r="161" spans="1:12" ht="18.75" x14ac:dyDescent="0.2">
      <c r="A161" s="192" t="s">
        <v>189</v>
      </c>
      <c r="B161" s="81" t="s">
        <v>14</v>
      </c>
      <c r="C161" s="314">
        <v>7.9000000000000001E-2</v>
      </c>
      <c r="D161" s="314">
        <v>9.7000000000000003E-2</v>
      </c>
      <c r="E161" s="314">
        <v>8.0000000000000002E-3</v>
      </c>
      <c r="F161" s="314">
        <v>8.0000000000000002E-3</v>
      </c>
      <c r="G161" s="315">
        <v>0</v>
      </c>
      <c r="H161" s="314">
        <v>8.9999999999999993E-3</v>
      </c>
      <c r="I161" s="315">
        <v>1.6E-2</v>
      </c>
      <c r="L161" t="s">
        <v>196</v>
      </c>
    </row>
    <row r="162" spans="1:12" ht="36.6" customHeight="1" x14ac:dyDescent="0.2">
      <c r="A162" s="185" t="s">
        <v>209</v>
      </c>
      <c r="B162" s="81" t="s">
        <v>14</v>
      </c>
      <c r="C162" s="314"/>
      <c r="D162" s="314"/>
      <c r="E162" s="314"/>
      <c r="F162" s="314"/>
      <c r="G162" s="315"/>
      <c r="H162" s="314"/>
      <c r="I162" s="315"/>
      <c r="L162" t="s">
        <v>195</v>
      </c>
    </row>
    <row r="163" spans="1:12" ht="18.75" x14ac:dyDescent="0.2">
      <c r="A163" s="47" t="s">
        <v>201</v>
      </c>
      <c r="B163" s="81"/>
      <c r="C163" s="314"/>
      <c r="D163" s="314"/>
      <c r="E163" s="314"/>
      <c r="F163" s="314"/>
      <c r="G163" s="315"/>
      <c r="H163" s="314"/>
      <c r="I163" s="315"/>
    </row>
    <row r="164" spans="1:12" ht="18.75" x14ac:dyDescent="0.2">
      <c r="A164" s="184" t="s">
        <v>190</v>
      </c>
      <c r="B164" s="81" t="s">
        <v>14</v>
      </c>
      <c r="C164" s="317"/>
      <c r="D164" s="317"/>
      <c r="E164" s="317"/>
      <c r="F164" s="317"/>
      <c r="G164" s="318"/>
      <c r="H164" s="317"/>
      <c r="I164" s="318"/>
    </row>
    <row r="165" spans="1:12" s="188" customFormat="1" ht="33.75" customHeight="1" x14ac:dyDescent="0.2">
      <c r="A165" s="186" t="s">
        <v>191</v>
      </c>
      <c r="B165" s="187" t="s">
        <v>14</v>
      </c>
      <c r="C165" s="323"/>
      <c r="D165" s="323"/>
      <c r="E165" s="323"/>
      <c r="F165" s="323"/>
      <c r="G165" s="324"/>
      <c r="H165" s="323"/>
      <c r="I165" s="324"/>
    </row>
  </sheetData>
  <mergeCells count="17">
    <mergeCell ref="A9:I9"/>
    <mergeCell ref="A27:I27"/>
    <mergeCell ref="A153:I153"/>
    <mergeCell ref="A80:I80"/>
    <mergeCell ref="D6:D8"/>
    <mergeCell ref="C6:C8"/>
    <mergeCell ref="E6:E8"/>
    <mergeCell ref="H7:H8"/>
    <mergeCell ref="I7:I8"/>
    <mergeCell ref="F6:I6"/>
    <mergeCell ref="F7:G7"/>
    <mergeCell ref="H1:I1"/>
    <mergeCell ref="H2:I2"/>
    <mergeCell ref="A4:I4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50" fitToHeight="3" orientation="portrait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  <pageSetUpPr fitToPage="1"/>
  </sheetPr>
  <dimension ref="A1:AN170"/>
  <sheetViews>
    <sheetView view="pageBreakPreview" zoomScale="75" zoomScaleNormal="75" workbookViewId="0">
      <selection activeCell="D8" sqref="D8:AL169"/>
    </sheetView>
  </sheetViews>
  <sheetFormatPr defaultRowHeight="12.75" x14ac:dyDescent="0.2"/>
  <cols>
    <col min="1" max="1" width="34.5703125" customWidth="1"/>
    <col min="2" max="2" width="20.140625" customWidth="1"/>
    <col min="3" max="14" width="9.7109375" customWidth="1"/>
    <col min="15" max="16" width="9.14062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28" max="29" width="11" bestFit="1" customWidth="1"/>
    <col min="30" max="30" width="9.7109375" customWidth="1"/>
    <col min="31" max="31" width="10.28515625" customWidth="1"/>
    <col min="32" max="32" width="9.7109375" customWidth="1"/>
    <col min="33" max="38" width="9.28515625" bestFit="1" customWidth="1"/>
  </cols>
  <sheetData>
    <row r="1" spans="1:40" ht="27" customHeight="1" x14ac:dyDescent="0.2"/>
    <row r="2" spans="1:40" ht="15.75" customHeight="1" x14ac:dyDescent="0.25">
      <c r="C2" s="373" t="s">
        <v>110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 t="s">
        <v>86</v>
      </c>
      <c r="R2" s="375"/>
      <c r="S2" s="375"/>
      <c r="T2" s="375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4" spans="1:40" ht="15.75" customHeight="1" x14ac:dyDescent="0.2">
      <c r="A4" s="210"/>
      <c r="B4" s="387" t="s">
        <v>213</v>
      </c>
      <c r="C4" s="383" t="s">
        <v>8</v>
      </c>
      <c r="D4" s="383"/>
      <c r="E4" s="383"/>
      <c r="F4" s="383"/>
      <c r="G4" s="383"/>
      <c r="H4" s="384"/>
      <c r="I4" s="385" t="s">
        <v>81</v>
      </c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4"/>
      <c r="U4" s="388" t="s">
        <v>82</v>
      </c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"/>
      <c r="AN4" s="3"/>
    </row>
    <row r="5" spans="1:40" ht="58.5" customHeight="1" x14ac:dyDescent="0.2">
      <c r="A5" s="211"/>
      <c r="B5" s="387"/>
      <c r="C5" s="377" t="s">
        <v>84</v>
      </c>
      <c r="D5" s="377"/>
      <c r="E5" s="377"/>
      <c r="F5" s="377"/>
      <c r="G5" s="377"/>
      <c r="H5" s="378"/>
      <c r="I5" s="376" t="s">
        <v>3</v>
      </c>
      <c r="J5" s="377"/>
      <c r="K5" s="377"/>
      <c r="L5" s="377"/>
      <c r="M5" s="377"/>
      <c r="N5" s="378"/>
      <c r="O5" s="376" t="s">
        <v>94</v>
      </c>
      <c r="P5" s="377"/>
      <c r="Q5" s="377"/>
      <c r="R5" s="377"/>
      <c r="S5" s="377"/>
      <c r="T5" s="378"/>
      <c r="U5" s="376" t="s">
        <v>2</v>
      </c>
      <c r="V5" s="377"/>
      <c r="W5" s="377"/>
      <c r="X5" s="377"/>
      <c r="Y5" s="377"/>
      <c r="Z5" s="378"/>
      <c r="AA5" s="376" t="s">
        <v>96</v>
      </c>
      <c r="AB5" s="377"/>
      <c r="AC5" s="377"/>
      <c r="AD5" s="377"/>
      <c r="AE5" s="377"/>
      <c r="AF5" s="378"/>
      <c r="AG5" s="376" t="s">
        <v>83</v>
      </c>
      <c r="AH5" s="377"/>
      <c r="AI5" s="377"/>
      <c r="AJ5" s="377"/>
      <c r="AK5" s="377"/>
      <c r="AL5" s="378"/>
      <c r="AM5" s="3"/>
    </row>
    <row r="6" spans="1:40" ht="15.75" customHeight="1" x14ac:dyDescent="0.2">
      <c r="A6" s="211"/>
      <c r="B6" s="387"/>
      <c r="C6" s="379" t="s">
        <v>627</v>
      </c>
      <c r="D6" s="381" t="s">
        <v>661</v>
      </c>
      <c r="E6" s="386" t="s">
        <v>662</v>
      </c>
      <c r="F6" s="386" t="s">
        <v>663</v>
      </c>
      <c r="G6" s="386"/>
      <c r="H6" s="386"/>
      <c r="I6" s="379" t="s">
        <v>627</v>
      </c>
      <c r="J6" s="381" t="s">
        <v>661</v>
      </c>
      <c r="K6" s="386" t="s">
        <v>662</v>
      </c>
      <c r="L6" s="386" t="s">
        <v>663</v>
      </c>
      <c r="M6" s="386"/>
      <c r="N6" s="386"/>
      <c r="O6" s="379" t="s">
        <v>627</v>
      </c>
      <c r="P6" s="381" t="s">
        <v>661</v>
      </c>
      <c r="Q6" s="386" t="s">
        <v>662</v>
      </c>
      <c r="R6" s="386" t="s">
        <v>663</v>
      </c>
      <c r="S6" s="386"/>
      <c r="T6" s="386"/>
      <c r="U6" s="379" t="s">
        <v>627</v>
      </c>
      <c r="V6" s="381" t="s">
        <v>661</v>
      </c>
      <c r="W6" s="386" t="s">
        <v>662</v>
      </c>
      <c r="X6" s="386" t="s">
        <v>663</v>
      </c>
      <c r="Y6" s="386"/>
      <c r="Z6" s="386"/>
      <c r="AA6" s="379" t="s">
        <v>627</v>
      </c>
      <c r="AB6" s="381" t="s">
        <v>661</v>
      </c>
      <c r="AC6" s="386" t="s">
        <v>662</v>
      </c>
      <c r="AD6" s="386" t="s">
        <v>663</v>
      </c>
      <c r="AE6" s="386"/>
      <c r="AF6" s="386"/>
      <c r="AG6" s="379" t="s">
        <v>627</v>
      </c>
      <c r="AH6" s="381" t="s">
        <v>661</v>
      </c>
      <c r="AI6" s="386" t="s">
        <v>662</v>
      </c>
      <c r="AJ6" s="386" t="s">
        <v>663</v>
      </c>
      <c r="AK6" s="386"/>
      <c r="AL6" s="386"/>
      <c r="AM6" s="3"/>
      <c r="AN6" s="3"/>
    </row>
    <row r="7" spans="1:40" ht="15.75" x14ac:dyDescent="0.2">
      <c r="A7" s="212"/>
      <c r="B7" s="387"/>
      <c r="C7" s="380"/>
      <c r="D7" s="382"/>
      <c r="E7" s="386"/>
      <c r="F7" s="327" t="s">
        <v>616</v>
      </c>
      <c r="G7" s="327" t="s">
        <v>628</v>
      </c>
      <c r="H7" s="327" t="s">
        <v>664</v>
      </c>
      <c r="I7" s="380"/>
      <c r="J7" s="382"/>
      <c r="K7" s="386"/>
      <c r="L7" s="327" t="s">
        <v>616</v>
      </c>
      <c r="M7" s="327" t="s">
        <v>628</v>
      </c>
      <c r="N7" s="327" t="s">
        <v>664</v>
      </c>
      <c r="O7" s="380"/>
      <c r="P7" s="382"/>
      <c r="Q7" s="386"/>
      <c r="R7" s="327" t="s">
        <v>616</v>
      </c>
      <c r="S7" s="327" t="s">
        <v>628</v>
      </c>
      <c r="T7" s="327" t="s">
        <v>664</v>
      </c>
      <c r="U7" s="380"/>
      <c r="V7" s="382"/>
      <c r="W7" s="386"/>
      <c r="X7" s="327" t="s">
        <v>616</v>
      </c>
      <c r="Y7" s="327" t="s">
        <v>628</v>
      </c>
      <c r="Z7" s="327" t="s">
        <v>664</v>
      </c>
      <c r="AA7" s="380"/>
      <c r="AB7" s="382"/>
      <c r="AC7" s="386"/>
      <c r="AD7" s="327" t="s">
        <v>616</v>
      </c>
      <c r="AE7" s="327" t="s">
        <v>628</v>
      </c>
      <c r="AF7" s="327" t="s">
        <v>664</v>
      </c>
      <c r="AG7" s="380"/>
      <c r="AH7" s="382"/>
      <c r="AI7" s="386"/>
      <c r="AJ7" s="327" t="s">
        <v>616</v>
      </c>
      <c r="AK7" s="327" t="s">
        <v>628</v>
      </c>
      <c r="AL7" s="327" t="s">
        <v>664</v>
      </c>
      <c r="AM7" s="3"/>
      <c r="AN7" s="3"/>
    </row>
    <row r="8" spans="1:40" ht="105.75" customHeight="1" x14ac:dyDescent="0.2">
      <c r="A8" s="286" t="s">
        <v>256</v>
      </c>
      <c r="B8" s="287"/>
      <c r="C8" s="288">
        <f t="shared" ref="C8:AL8" si="0">C9</f>
        <v>1.4372819999999997</v>
      </c>
      <c r="D8" s="342">
        <f t="shared" si="0"/>
        <v>1.4372819999999997</v>
      </c>
      <c r="E8" s="342">
        <f t="shared" si="0"/>
        <v>1.4372819999999997</v>
      </c>
      <c r="F8" s="342">
        <f t="shared" si="0"/>
        <v>1.4947732799999998</v>
      </c>
      <c r="G8" s="342">
        <f t="shared" si="0"/>
        <v>1.5545642111999998</v>
      </c>
      <c r="H8" s="342">
        <f t="shared" si="0"/>
        <v>1.6167467796479997</v>
      </c>
      <c r="I8" s="342">
        <f t="shared" si="0"/>
        <v>1.4372819999999997</v>
      </c>
      <c r="J8" s="342">
        <f t="shared" si="0"/>
        <v>1.4372819999999997</v>
      </c>
      <c r="K8" s="342">
        <f t="shared" si="0"/>
        <v>1.4372819999999997</v>
      </c>
      <c r="L8" s="342">
        <f t="shared" si="0"/>
        <v>1.4947732799999998</v>
      </c>
      <c r="M8" s="342">
        <f t="shared" si="0"/>
        <v>1.5545642111999998</v>
      </c>
      <c r="N8" s="342">
        <f t="shared" si="0"/>
        <v>1.6167467796479997</v>
      </c>
      <c r="O8" s="342">
        <f t="shared" si="0"/>
        <v>0.45100000000000001</v>
      </c>
      <c r="P8" s="342">
        <f t="shared" si="0"/>
        <v>0.46768699999999996</v>
      </c>
      <c r="Q8" s="342">
        <f t="shared" si="0"/>
        <v>0.46768699999999996</v>
      </c>
      <c r="R8" s="342">
        <f t="shared" si="0"/>
        <v>0.48639447999999996</v>
      </c>
      <c r="S8" s="342">
        <f t="shared" si="0"/>
        <v>0.50585025919999993</v>
      </c>
      <c r="T8" s="342">
        <f t="shared" si="0"/>
        <v>0.52608426956799992</v>
      </c>
      <c r="U8" s="343">
        <f t="shared" si="0"/>
        <v>1</v>
      </c>
      <c r="V8" s="343">
        <f t="shared" si="0"/>
        <v>1</v>
      </c>
      <c r="W8" s="343">
        <f t="shared" si="0"/>
        <v>1</v>
      </c>
      <c r="X8" s="343">
        <f t="shared" si="0"/>
        <v>1</v>
      </c>
      <c r="Y8" s="343">
        <f t="shared" si="0"/>
        <v>1</v>
      </c>
      <c r="Z8" s="343">
        <f t="shared" si="0"/>
        <v>1</v>
      </c>
      <c r="AA8" s="343">
        <f t="shared" si="0"/>
        <v>25406.5</v>
      </c>
      <c r="AB8" s="343">
        <f t="shared" si="0"/>
        <v>26753.0445</v>
      </c>
      <c r="AC8" s="343">
        <f t="shared" si="0"/>
        <v>27823.166280000001</v>
      </c>
      <c r="AD8" s="343">
        <f t="shared" si="0"/>
        <v>28936.092931200001</v>
      </c>
      <c r="AE8" s="343">
        <f t="shared" si="0"/>
        <v>30093.536648448</v>
      </c>
      <c r="AF8" s="343">
        <f t="shared" si="0"/>
        <v>31297.278114385921</v>
      </c>
      <c r="AG8" s="342">
        <f t="shared" si="0"/>
        <v>0.30487799999999998</v>
      </c>
      <c r="AH8" s="342">
        <f t="shared" si="0"/>
        <v>0.31707311999999999</v>
      </c>
      <c r="AI8" s="342">
        <f t="shared" si="0"/>
        <v>0.32975604479999998</v>
      </c>
      <c r="AJ8" s="342">
        <f t="shared" si="0"/>
        <v>0.34294628659199999</v>
      </c>
      <c r="AK8" s="342">
        <f t="shared" si="0"/>
        <v>0.35666413805567998</v>
      </c>
      <c r="AL8" s="342">
        <f t="shared" si="0"/>
        <v>0.37093070357790719</v>
      </c>
      <c r="AM8" s="3"/>
      <c r="AN8" s="3"/>
    </row>
    <row r="9" spans="1:40" ht="81.75" customHeight="1" x14ac:dyDescent="0.2">
      <c r="A9" s="289" t="s">
        <v>257</v>
      </c>
      <c r="B9" s="290"/>
      <c r="C9" s="263">
        <f t="shared" ref="C9:D9" si="1">C11</f>
        <v>1.4372819999999997</v>
      </c>
      <c r="D9" s="302">
        <f t="shared" si="1"/>
        <v>1.4372819999999997</v>
      </c>
      <c r="E9" s="302">
        <f t="shared" ref="E9:AL9" si="2">E11</f>
        <v>1.4372819999999997</v>
      </c>
      <c r="F9" s="302">
        <f t="shared" si="2"/>
        <v>1.4947732799999998</v>
      </c>
      <c r="G9" s="302">
        <f t="shared" si="2"/>
        <v>1.5545642111999998</v>
      </c>
      <c r="H9" s="302">
        <f t="shared" si="2"/>
        <v>1.6167467796479997</v>
      </c>
      <c r="I9" s="302">
        <f t="shared" si="2"/>
        <v>1.4372819999999997</v>
      </c>
      <c r="J9" s="302">
        <f t="shared" si="2"/>
        <v>1.4372819999999997</v>
      </c>
      <c r="K9" s="302">
        <f t="shared" ref="K9" si="3">K11</f>
        <v>1.4372819999999997</v>
      </c>
      <c r="L9" s="302">
        <f t="shared" si="2"/>
        <v>1.4947732799999998</v>
      </c>
      <c r="M9" s="302">
        <f t="shared" si="2"/>
        <v>1.5545642111999998</v>
      </c>
      <c r="N9" s="302">
        <f t="shared" si="2"/>
        <v>1.6167467796479997</v>
      </c>
      <c r="O9" s="302">
        <f t="shared" ref="O9:P9" si="4">O11</f>
        <v>0.45100000000000001</v>
      </c>
      <c r="P9" s="302">
        <f t="shared" si="4"/>
        <v>0.46768699999999996</v>
      </c>
      <c r="Q9" s="302">
        <f t="shared" si="2"/>
        <v>0.46768699999999996</v>
      </c>
      <c r="R9" s="302">
        <f t="shared" si="2"/>
        <v>0.48639447999999996</v>
      </c>
      <c r="S9" s="302">
        <f t="shared" si="2"/>
        <v>0.50585025919999993</v>
      </c>
      <c r="T9" s="302">
        <f t="shared" si="2"/>
        <v>0.52608426956799992</v>
      </c>
      <c r="U9" s="301">
        <f t="shared" ref="U9:V9" si="5">U11</f>
        <v>1</v>
      </c>
      <c r="V9" s="301">
        <f t="shared" si="5"/>
        <v>1</v>
      </c>
      <c r="W9" s="301">
        <f t="shared" si="2"/>
        <v>1</v>
      </c>
      <c r="X9" s="301">
        <f t="shared" si="2"/>
        <v>1</v>
      </c>
      <c r="Y9" s="301">
        <f t="shared" si="2"/>
        <v>1</v>
      </c>
      <c r="Z9" s="301">
        <f t="shared" si="2"/>
        <v>1</v>
      </c>
      <c r="AA9" s="301">
        <f t="shared" ref="AA9:AB9" si="6">AA11</f>
        <v>25406.5</v>
      </c>
      <c r="AB9" s="301">
        <f t="shared" si="6"/>
        <v>26753.0445</v>
      </c>
      <c r="AC9" s="301">
        <f t="shared" si="2"/>
        <v>27823.166280000001</v>
      </c>
      <c r="AD9" s="301">
        <f t="shared" si="2"/>
        <v>28936.092931200001</v>
      </c>
      <c r="AE9" s="301">
        <f t="shared" si="2"/>
        <v>30093.536648448</v>
      </c>
      <c r="AF9" s="301">
        <f t="shared" si="2"/>
        <v>31297.278114385921</v>
      </c>
      <c r="AG9" s="302">
        <f t="shared" ref="AG9:AH9" si="7">AG11</f>
        <v>0.30487799999999998</v>
      </c>
      <c r="AH9" s="302">
        <f t="shared" si="7"/>
        <v>0.31707311999999999</v>
      </c>
      <c r="AI9" s="302">
        <f t="shared" si="2"/>
        <v>0.32975604479999998</v>
      </c>
      <c r="AJ9" s="302">
        <f t="shared" si="2"/>
        <v>0.34294628659199999</v>
      </c>
      <c r="AK9" s="302">
        <f t="shared" si="2"/>
        <v>0.35666413805567998</v>
      </c>
      <c r="AL9" s="302">
        <f t="shared" si="2"/>
        <v>0.37093070357790719</v>
      </c>
      <c r="AM9" s="3"/>
      <c r="AN9" s="3"/>
    </row>
    <row r="10" spans="1:40" ht="15.75" x14ac:dyDescent="0.2">
      <c r="A10" s="262" t="s">
        <v>258</v>
      </c>
      <c r="B10" s="262"/>
      <c r="C10" s="264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303"/>
      <c r="AH10" s="303"/>
      <c r="AI10" s="303"/>
      <c r="AJ10" s="303"/>
      <c r="AK10" s="303"/>
      <c r="AL10" s="303"/>
      <c r="AM10" s="3"/>
      <c r="AN10" s="3"/>
    </row>
    <row r="11" spans="1:40" ht="15.75" x14ac:dyDescent="0.2">
      <c r="A11" s="261" t="s">
        <v>635</v>
      </c>
      <c r="B11" s="262" t="s">
        <v>636</v>
      </c>
      <c r="C11" s="265">
        <v>1.4372819999999997</v>
      </c>
      <c r="D11" s="304">
        <v>1.4372819999999997</v>
      </c>
      <c r="E11" s="304">
        <v>1.4372819999999997</v>
      </c>
      <c r="F11" s="304">
        <f>E11*104%</f>
        <v>1.4947732799999998</v>
      </c>
      <c r="G11" s="304">
        <f t="shared" ref="G11:H11" si="8">F11*104%</f>
        <v>1.5545642111999998</v>
      </c>
      <c r="H11" s="304">
        <f t="shared" si="8"/>
        <v>1.6167467796479997</v>
      </c>
      <c r="I11" s="304">
        <v>1.4372819999999997</v>
      </c>
      <c r="J11" s="304">
        <v>1.4372819999999997</v>
      </c>
      <c r="K11" s="304">
        <v>1.4372819999999997</v>
      </c>
      <c r="L11" s="304">
        <f t="shared" ref="L11:N11" si="9">K11*104%</f>
        <v>1.4947732799999998</v>
      </c>
      <c r="M11" s="304">
        <f t="shared" si="9"/>
        <v>1.5545642111999998</v>
      </c>
      <c r="N11" s="304">
        <f t="shared" si="9"/>
        <v>1.6167467796479997</v>
      </c>
      <c r="O11" s="304">
        <v>0.45100000000000001</v>
      </c>
      <c r="P11" s="304">
        <v>0.46768699999999996</v>
      </c>
      <c r="Q11" s="304">
        <v>0.46768699999999996</v>
      </c>
      <c r="R11" s="304">
        <f t="shared" ref="R11:T11" si="10">Q11*104%</f>
        <v>0.48639447999999996</v>
      </c>
      <c r="S11" s="304">
        <f t="shared" si="10"/>
        <v>0.50585025919999993</v>
      </c>
      <c r="T11" s="304">
        <f t="shared" si="10"/>
        <v>0.52608426956799992</v>
      </c>
      <c r="U11" s="292">
        <v>1</v>
      </c>
      <c r="V11" s="292">
        <v>1</v>
      </c>
      <c r="W11" s="292">
        <v>1</v>
      </c>
      <c r="X11" s="292">
        <v>1</v>
      </c>
      <c r="Y11" s="292">
        <v>1</v>
      </c>
      <c r="Z11" s="292">
        <v>1</v>
      </c>
      <c r="AA11" s="292">
        <v>25406.5</v>
      </c>
      <c r="AB11" s="292">
        <v>26753.0445</v>
      </c>
      <c r="AC11" s="292">
        <f t="shared" ref="AC11" si="11">AB11*104%</f>
        <v>27823.166280000001</v>
      </c>
      <c r="AD11" s="292">
        <f t="shared" ref="AD11" si="12">AC11*104%</f>
        <v>28936.092931200001</v>
      </c>
      <c r="AE11" s="292">
        <f t="shared" ref="AE11" si="13">AD11*104%</f>
        <v>30093.536648448</v>
      </c>
      <c r="AF11" s="292">
        <f t="shared" ref="AF11" si="14">AE11*104%</f>
        <v>31297.278114385921</v>
      </c>
      <c r="AG11" s="304">
        <v>0.30487799999999998</v>
      </c>
      <c r="AH11" s="304">
        <f t="shared" ref="AH11" si="15">AG11*104%</f>
        <v>0.31707311999999999</v>
      </c>
      <c r="AI11" s="304">
        <f t="shared" ref="AI11" si="16">AH11*104%</f>
        <v>0.32975604479999998</v>
      </c>
      <c r="AJ11" s="304">
        <f t="shared" ref="AJ11" si="17">AI11*104%</f>
        <v>0.34294628659199999</v>
      </c>
      <c r="AK11" s="304">
        <f t="shared" ref="AK11" si="18">AJ11*104%</f>
        <v>0.35666413805567998</v>
      </c>
      <c r="AL11" s="304">
        <f t="shared" ref="AL11" si="19">AK11*104%</f>
        <v>0.37093070357790719</v>
      </c>
      <c r="AM11" s="3"/>
      <c r="AN11" s="3"/>
    </row>
    <row r="12" spans="1:40" ht="15.75" x14ac:dyDescent="0.2">
      <c r="A12" s="262"/>
      <c r="B12" s="262"/>
      <c r="C12" s="293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294"/>
      <c r="V12" s="294"/>
      <c r="W12" s="294"/>
      <c r="X12" s="294"/>
      <c r="Y12" s="294"/>
      <c r="Z12" s="294"/>
      <c r="AA12" s="300"/>
      <c r="AB12" s="300"/>
      <c r="AC12" s="300"/>
      <c r="AD12" s="300"/>
      <c r="AE12" s="300"/>
      <c r="AF12" s="300"/>
      <c r="AG12" s="305"/>
      <c r="AH12" s="305"/>
      <c r="AI12" s="305"/>
      <c r="AJ12" s="305"/>
      <c r="AK12" s="305"/>
      <c r="AL12" s="305"/>
      <c r="AM12" s="3"/>
      <c r="AN12" s="3"/>
    </row>
    <row r="13" spans="1:40" ht="31.5" customHeight="1" x14ac:dyDescent="0.2">
      <c r="A13" s="289" t="s">
        <v>259</v>
      </c>
      <c r="B13" s="290"/>
      <c r="C13" s="263">
        <f t="shared" ref="C13:D13" si="20">C15+C16</f>
        <v>0</v>
      </c>
      <c r="D13" s="302">
        <f t="shared" si="20"/>
        <v>0</v>
      </c>
      <c r="E13" s="302">
        <f t="shared" ref="E13:AL13" si="21">E15+E16</f>
        <v>0</v>
      </c>
      <c r="F13" s="302">
        <f t="shared" si="21"/>
        <v>0</v>
      </c>
      <c r="G13" s="302">
        <f t="shared" si="21"/>
        <v>0</v>
      </c>
      <c r="H13" s="302">
        <f t="shared" si="21"/>
        <v>0</v>
      </c>
      <c r="I13" s="302">
        <f t="shared" si="21"/>
        <v>0</v>
      </c>
      <c r="J13" s="302">
        <f t="shared" si="21"/>
        <v>0</v>
      </c>
      <c r="K13" s="302">
        <f t="shared" ref="K13" si="22">K15+K16</f>
        <v>0</v>
      </c>
      <c r="L13" s="302">
        <f t="shared" si="21"/>
        <v>0</v>
      </c>
      <c r="M13" s="302">
        <f t="shared" si="21"/>
        <v>0</v>
      </c>
      <c r="N13" s="302">
        <f t="shared" si="21"/>
        <v>0</v>
      </c>
      <c r="O13" s="302">
        <f t="shared" ref="O13:P13" si="23">O15+O16</f>
        <v>0</v>
      </c>
      <c r="P13" s="302">
        <f t="shared" si="23"/>
        <v>0</v>
      </c>
      <c r="Q13" s="302">
        <f t="shared" si="21"/>
        <v>0</v>
      </c>
      <c r="R13" s="302">
        <f t="shared" si="21"/>
        <v>0</v>
      </c>
      <c r="S13" s="302">
        <f t="shared" si="21"/>
        <v>0</v>
      </c>
      <c r="T13" s="302">
        <f t="shared" si="21"/>
        <v>0</v>
      </c>
      <c r="U13" s="301">
        <f t="shared" ref="U13:V13" si="24">U15+U16</f>
        <v>16</v>
      </c>
      <c r="V13" s="301">
        <f t="shared" si="24"/>
        <v>16</v>
      </c>
      <c r="W13" s="301">
        <f t="shared" si="21"/>
        <v>16</v>
      </c>
      <c r="X13" s="301">
        <f t="shared" si="21"/>
        <v>16</v>
      </c>
      <c r="Y13" s="301">
        <f t="shared" si="21"/>
        <v>16</v>
      </c>
      <c r="Z13" s="301">
        <f t="shared" si="21"/>
        <v>16</v>
      </c>
      <c r="AA13" s="301">
        <f t="shared" ref="AA13:AB13" si="25">AA15+AA16</f>
        <v>0</v>
      </c>
      <c r="AB13" s="301">
        <f t="shared" si="25"/>
        <v>0</v>
      </c>
      <c r="AC13" s="301">
        <f t="shared" si="21"/>
        <v>0</v>
      </c>
      <c r="AD13" s="301">
        <f t="shared" si="21"/>
        <v>0</v>
      </c>
      <c r="AE13" s="301">
        <f t="shared" si="21"/>
        <v>0</v>
      </c>
      <c r="AF13" s="301">
        <f t="shared" si="21"/>
        <v>0</v>
      </c>
      <c r="AG13" s="302">
        <f t="shared" ref="AG13:AH13" si="26">AG15+AG16</f>
        <v>0</v>
      </c>
      <c r="AH13" s="302">
        <f t="shared" si="26"/>
        <v>0</v>
      </c>
      <c r="AI13" s="302">
        <f t="shared" si="21"/>
        <v>0</v>
      </c>
      <c r="AJ13" s="302">
        <f t="shared" si="21"/>
        <v>0</v>
      </c>
      <c r="AK13" s="302">
        <f t="shared" si="21"/>
        <v>0</v>
      </c>
      <c r="AL13" s="302">
        <f t="shared" si="21"/>
        <v>0</v>
      </c>
      <c r="AM13" s="3"/>
      <c r="AN13" s="3"/>
    </row>
    <row r="14" spans="1:40" ht="15.75" customHeight="1" x14ac:dyDescent="0.2">
      <c r="A14" s="262" t="s">
        <v>258</v>
      </c>
      <c r="B14" s="262"/>
      <c r="C14" s="264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303"/>
      <c r="AH14" s="303"/>
      <c r="AI14" s="303"/>
      <c r="AJ14" s="303"/>
      <c r="AK14" s="303"/>
      <c r="AL14" s="303"/>
      <c r="AM14" s="3"/>
      <c r="AN14" s="3"/>
    </row>
    <row r="15" spans="1:40" ht="11.25" customHeight="1" x14ac:dyDescent="0.2">
      <c r="A15" s="261" t="s">
        <v>637</v>
      </c>
      <c r="B15" s="262" t="s">
        <v>636</v>
      </c>
      <c r="C15" s="265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292">
        <v>9</v>
      </c>
      <c r="V15" s="292">
        <v>9</v>
      </c>
      <c r="W15" s="292">
        <v>9</v>
      </c>
      <c r="X15" s="292">
        <v>9</v>
      </c>
      <c r="Y15" s="292">
        <v>9</v>
      </c>
      <c r="Z15" s="292">
        <v>9</v>
      </c>
      <c r="AA15" s="292"/>
      <c r="AB15" s="292"/>
      <c r="AC15" s="292"/>
      <c r="AD15" s="292"/>
      <c r="AE15" s="292"/>
      <c r="AF15" s="292"/>
      <c r="AG15" s="304"/>
      <c r="AH15" s="304"/>
      <c r="AI15" s="304"/>
      <c r="AJ15" s="304"/>
      <c r="AK15" s="304"/>
      <c r="AL15" s="304"/>
      <c r="AM15" s="3"/>
      <c r="AN15" s="3"/>
    </row>
    <row r="16" spans="1:40" ht="15.75" customHeight="1" x14ac:dyDescent="0.2">
      <c r="A16" s="261" t="s">
        <v>638</v>
      </c>
      <c r="B16" s="262" t="s">
        <v>636</v>
      </c>
      <c r="C16" s="265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292">
        <v>7</v>
      </c>
      <c r="V16" s="292">
        <v>7</v>
      </c>
      <c r="W16" s="292">
        <v>7</v>
      </c>
      <c r="X16" s="292">
        <v>7</v>
      </c>
      <c r="Y16" s="292">
        <v>7</v>
      </c>
      <c r="Z16" s="292">
        <v>7</v>
      </c>
      <c r="AA16" s="292"/>
      <c r="AB16" s="292"/>
      <c r="AC16" s="292"/>
      <c r="AD16" s="292"/>
      <c r="AE16" s="292"/>
      <c r="AF16" s="292"/>
      <c r="AG16" s="304"/>
      <c r="AH16" s="304"/>
      <c r="AI16" s="304"/>
      <c r="AJ16" s="304"/>
      <c r="AK16" s="304"/>
      <c r="AL16" s="304"/>
      <c r="AM16" s="3"/>
      <c r="AN16" s="3"/>
    </row>
    <row r="17" spans="1:40" s="239" customFormat="1" ht="15.75" hidden="1" customHeight="1" x14ac:dyDescent="0.2">
      <c r="A17" s="261"/>
      <c r="B17" s="262"/>
      <c r="C17" s="265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304"/>
      <c r="AH17" s="304"/>
      <c r="AI17" s="304"/>
      <c r="AJ17" s="304"/>
      <c r="AK17" s="304"/>
      <c r="AL17" s="304"/>
      <c r="AM17" s="240"/>
      <c r="AN17" s="240"/>
    </row>
    <row r="18" spans="1:40" ht="31.5" hidden="1" x14ac:dyDescent="0.2">
      <c r="A18" s="289" t="s">
        <v>260</v>
      </c>
      <c r="B18" s="262"/>
      <c r="C18" s="293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305"/>
      <c r="AH18" s="305"/>
      <c r="AI18" s="305"/>
      <c r="AJ18" s="305"/>
      <c r="AK18" s="305"/>
      <c r="AL18" s="305"/>
      <c r="AM18" s="3"/>
      <c r="AN18" s="3"/>
    </row>
    <row r="19" spans="1:40" ht="15.75" hidden="1" x14ac:dyDescent="0.2">
      <c r="A19" s="262" t="s">
        <v>258</v>
      </c>
      <c r="B19" s="262"/>
      <c r="C19" s="293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305"/>
      <c r="AH19" s="305"/>
      <c r="AI19" s="305"/>
      <c r="AJ19" s="305"/>
      <c r="AK19" s="305"/>
      <c r="AL19" s="305"/>
      <c r="AM19" s="3"/>
      <c r="AN19" s="3"/>
    </row>
    <row r="20" spans="1:40" ht="20.25" hidden="1" customHeight="1" x14ac:dyDescent="0.2">
      <c r="A20" s="261"/>
      <c r="B20" s="261"/>
      <c r="C20" s="293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305"/>
      <c r="AH20" s="305"/>
      <c r="AI20" s="305"/>
      <c r="AJ20" s="305"/>
      <c r="AK20" s="305"/>
      <c r="AL20" s="305"/>
      <c r="AM20" s="3"/>
      <c r="AN20" s="3"/>
    </row>
    <row r="21" spans="1:40" ht="15.75" hidden="1" customHeight="1" x14ac:dyDescent="0.2">
      <c r="A21" s="262"/>
      <c r="B21" s="262"/>
      <c r="C21" s="293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305"/>
      <c r="AH21" s="305"/>
      <c r="AI21" s="305"/>
      <c r="AJ21" s="305"/>
      <c r="AK21" s="305"/>
      <c r="AL21" s="305"/>
      <c r="AM21" s="3"/>
      <c r="AN21" s="3"/>
    </row>
    <row r="22" spans="1:40" ht="43.5" hidden="1" customHeight="1" x14ac:dyDescent="0.2">
      <c r="A22" s="286" t="s">
        <v>261</v>
      </c>
      <c r="B22" s="262"/>
      <c r="C22" s="293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305"/>
      <c r="AH22" s="305"/>
      <c r="AI22" s="305"/>
      <c r="AJ22" s="305"/>
      <c r="AK22" s="305"/>
      <c r="AL22" s="305"/>
      <c r="AM22" s="3"/>
      <c r="AN22" s="3"/>
    </row>
    <row r="23" spans="1:40" ht="15.75" hidden="1" x14ac:dyDescent="0.2">
      <c r="A23" s="262" t="s">
        <v>35</v>
      </c>
      <c r="B23" s="262"/>
      <c r="C23" s="293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305"/>
      <c r="AH23" s="305"/>
      <c r="AI23" s="305"/>
      <c r="AJ23" s="305"/>
      <c r="AK23" s="305"/>
      <c r="AL23" s="305"/>
      <c r="AM23" s="3"/>
      <c r="AN23" s="3"/>
    </row>
    <row r="24" spans="1:40" ht="15.75" hidden="1" x14ac:dyDescent="0.2">
      <c r="A24" s="289" t="s">
        <v>262</v>
      </c>
      <c r="B24" s="261"/>
      <c r="C24" s="293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305"/>
      <c r="AH24" s="305"/>
      <c r="AI24" s="305"/>
      <c r="AJ24" s="305"/>
      <c r="AK24" s="305"/>
      <c r="AL24" s="305"/>
      <c r="AM24" s="3"/>
      <c r="AN24" s="3"/>
    </row>
    <row r="25" spans="1:40" ht="15.75" hidden="1" customHeight="1" x14ac:dyDescent="0.2">
      <c r="A25" s="262" t="s">
        <v>258</v>
      </c>
      <c r="B25" s="262"/>
      <c r="C25" s="293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305"/>
      <c r="AH25" s="305"/>
      <c r="AI25" s="305"/>
      <c r="AJ25" s="305"/>
      <c r="AK25" s="305"/>
      <c r="AL25" s="305"/>
      <c r="AM25" s="3"/>
      <c r="AN25" s="3"/>
    </row>
    <row r="26" spans="1:40" ht="15.75" hidden="1" x14ac:dyDescent="0.2">
      <c r="A26" s="262"/>
      <c r="B26" s="262"/>
      <c r="C26" s="293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305"/>
      <c r="AH26" s="305"/>
      <c r="AI26" s="305"/>
      <c r="AJ26" s="305"/>
      <c r="AK26" s="305"/>
      <c r="AL26" s="305"/>
      <c r="AM26" s="3"/>
      <c r="AN26" s="3"/>
    </row>
    <row r="27" spans="1:40" ht="15.75" hidden="1" x14ac:dyDescent="0.2">
      <c r="A27" s="262"/>
      <c r="B27" s="262"/>
      <c r="C27" s="293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305"/>
      <c r="AH27" s="305"/>
      <c r="AI27" s="305"/>
      <c r="AJ27" s="305"/>
      <c r="AK27" s="305"/>
      <c r="AL27" s="305"/>
      <c r="AM27" s="3"/>
      <c r="AN27" s="3"/>
    </row>
    <row r="28" spans="1:40" ht="31.5" hidden="1" x14ac:dyDescent="0.2">
      <c r="A28" s="289" t="s">
        <v>263</v>
      </c>
      <c r="B28" s="261"/>
      <c r="C28" s="293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305"/>
      <c r="AH28" s="305"/>
      <c r="AI28" s="305"/>
      <c r="AJ28" s="305"/>
      <c r="AK28" s="305"/>
      <c r="AL28" s="305"/>
      <c r="AM28" s="3"/>
      <c r="AN28" s="3"/>
    </row>
    <row r="29" spans="1:40" ht="15.75" hidden="1" customHeight="1" x14ac:dyDescent="0.2">
      <c r="A29" s="262" t="s">
        <v>258</v>
      </c>
      <c r="B29" s="262"/>
      <c r="C29" s="29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305"/>
      <c r="AH29" s="305"/>
      <c r="AI29" s="305"/>
      <c r="AJ29" s="305"/>
      <c r="AK29" s="305"/>
      <c r="AL29" s="305"/>
      <c r="AM29" s="3"/>
      <c r="AN29" s="3"/>
    </row>
    <row r="30" spans="1:40" ht="15.75" hidden="1" x14ac:dyDescent="0.2">
      <c r="A30" s="262"/>
      <c r="B30" s="262"/>
      <c r="C30" s="29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305"/>
      <c r="AH30" s="305"/>
      <c r="AI30" s="305"/>
      <c r="AJ30" s="305"/>
      <c r="AK30" s="305"/>
      <c r="AL30" s="305"/>
      <c r="AM30" s="3"/>
      <c r="AN30" s="3"/>
    </row>
    <row r="31" spans="1:40" ht="15.75" hidden="1" x14ac:dyDescent="0.2">
      <c r="A31" s="262"/>
      <c r="B31" s="262"/>
      <c r="C31" s="29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305"/>
      <c r="AH31" s="305"/>
      <c r="AI31" s="305"/>
      <c r="AJ31" s="305"/>
      <c r="AK31" s="305"/>
      <c r="AL31" s="305"/>
      <c r="AM31" s="3"/>
      <c r="AN31" s="3"/>
    </row>
    <row r="32" spans="1:40" ht="31.5" hidden="1" x14ac:dyDescent="0.2">
      <c r="A32" s="295" t="s">
        <v>264</v>
      </c>
      <c r="B32" s="296"/>
      <c r="C32" s="29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305"/>
      <c r="AH32" s="305"/>
      <c r="AI32" s="305"/>
      <c r="AJ32" s="305"/>
      <c r="AK32" s="305"/>
      <c r="AL32" s="305"/>
      <c r="AM32" s="3"/>
      <c r="AN32" s="3"/>
    </row>
    <row r="33" spans="1:40" ht="15.75" hidden="1" customHeight="1" x14ac:dyDescent="0.2">
      <c r="A33" s="262" t="s">
        <v>258</v>
      </c>
      <c r="B33" s="262"/>
      <c r="C33" s="293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305"/>
      <c r="AH33" s="305"/>
      <c r="AI33" s="305"/>
      <c r="AJ33" s="305"/>
      <c r="AK33" s="305"/>
      <c r="AL33" s="305"/>
      <c r="AM33" s="3"/>
      <c r="AN33" s="3"/>
    </row>
    <row r="34" spans="1:40" ht="15.75" hidden="1" x14ac:dyDescent="0.2">
      <c r="A34" s="262"/>
      <c r="B34" s="262"/>
      <c r="C34" s="293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305"/>
      <c r="AH34" s="305"/>
      <c r="AI34" s="305"/>
      <c r="AJ34" s="305"/>
      <c r="AK34" s="305"/>
      <c r="AL34" s="305"/>
      <c r="AM34" s="3"/>
      <c r="AN34" s="3"/>
    </row>
    <row r="35" spans="1:40" ht="15.75" hidden="1" x14ac:dyDescent="0.2">
      <c r="A35" s="262"/>
      <c r="B35" s="262"/>
      <c r="C35" s="293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305"/>
      <c r="AH35" s="305"/>
      <c r="AI35" s="305"/>
      <c r="AJ35" s="305"/>
      <c r="AK35" s="305"/>
      <c r="AL35" s="305"/>
      <c r="AM35" s="3"/>
      <c r="AN35" s="3"/>
    </row>
    <row r="36" spans="1:40" ht="33.75" hidden="1" customHeight="1" x14ac:dyDescent="0.2">
      <c r="A36" s="289" t="s">
        <v>265</v>
      </c>
      <c r="B36" s="261"/>
      <c r="C36" s="293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05"/>
      <c r="AH36" s="305"/>
      <c r="AI36" s="305"/>
      <c r="AJ36" s="305"/>
      <c r="AK36" s="305"/>
      <c r="AL36" s="305"/>
      <c r="AM36" s="3"/>
      <c r="AN36" s="3"/>
    </row>
    <row r="37" spans="1:40" ht="15.75" hidden="1" customHeight="1" x14ac:dyDescent="0.2">
      <c r="A37" s="262" t="s">
        <v>258</v>
      </c>
      <c r="B37" s="262"/>
      <c r="C37" s="293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305"/>
      <c r="AH37" s="305"/>
      <c r="AI37" s="305"/>
      <c r="AJ37" s="305"/>
      <c r="AK37" s="305"/>
      <c r="AL37" s="305"/>
      <c r="AM37" s="3"/>
      <c r="AN37" s="3"/>
    </row>
    <row r="38" spans="1:40" ht="15.75" hidden="1" x14ac:dyDescent="0.2">
      <c r="A38" s="262"/>
      <c r="B38" s="262"/>
      <c r="C38" s="293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305"/>
      <c r="AH38" s="305"/>
      <c r="AI38" s="305"/>
      <c r="AJ38" s="305"/>
      <c r="AK38" s="305"/>
      <c r="AL38" s="305"/>
      <c r="AM38" s="3"/>
      <c r="AN38" s="3"/>
    </row>
    <row r="39" spans="1:40" ht="15.75" hidden="1" x14ac:dyDescent="0.2">
      <c r="A39" s="262"/>
      <c r="B39" s="262"/>
      <c r="C39" s="293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305"/>
      <c r="AH39" s="305"/>
      <c r="AI39" s="305"/>
      <c r="AJ39" s="305"/>
      <c r="AK39" s="305"/>
      <c r="AL39" s="305"/>
      <c r="AM39" s="3"/>
      <c r="AN39" s="3"/>
    </row>
    <row r="40" spans="1:40" ht="47.25" hidden="1" x14ac:dyDescent="0.2">
      <c r="A40" s="289" t="s">
        <v>266</v>
      </c>
      <c r="B40" s="261"/>
      <c r="C40" s="293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305"/>
      <c r="AH40" s="305"/>
      <c r="AI40" s="305"/>
      <c r="AJ40" s="305"/>
      <c r="AK40" s="305"/>
      <c r="AL40" s="305"/>
      <c r="AM40" s="3"/>
      <c r="AN40" s="3"/>
    </row>
    <row r="41" spans="1:40" ht="15.75" hidden="1" customHeight="1" x14ac:dyDescent="0.2">
      <c r="A41" s="262" t="s">
        <v>258</v>
      </c>
      <c r="B41" s="262"/>
      <c r="C41" s="293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305"/>
      <c r="AH41" s="305"/>
      <c r="AI41" s="305"/>
      <c r="AJ41" s="305"/>
      <c r="AK41" s="305"/>
      <c r="AL41" s="305"/>
      <c r="AM41" s="3"/>
      <c r="AN41" s="3"/>
    </row>
    <row r="42" spans="1:40" ht="15.75" hidden="1" x14ac:dyDescent="0.2">
      <c r="A42" s="262"/>
      <c r="B42" s="262"/>
      <c r="C42" s="293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305"/>
      <c r="AH42" s="305"/>
      <c r="AI42" s="305"/>
      <c r="AJ42" s="305"/>
      <c r="AK42" s="305"/>
      <c r="AL42" s="305"/>
      <c r="AM42" s="3"/>
      <c r="AN42" s="3"/>
    </row>
    <row r="43" spans="1:40" ht="15.75" hidden="1" x14ac:dyDescent="0.2">
      <c r="A43" s="262"/>
      <c r="B43" s="262"/>
      <c r="C43" s="293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305"/>
      <c r="AH43" s="305"/>
      <c r="AI43" s="305"/>
      <c r="AJ43" s="305"/>
      <c r="AK43" s="305"/>
      <c r="AL43" s="305"/>
      <c r="AM43" s="3"/>
      <c r="AN43" s="3"/>
    </row>
    <row r="44" spans="1:40" ht="37.5" hidden="1" x14ac:dyDescent="0.2">
      <c r="A44" s="258" t="s">
        <v>267</v>
      </c>
      <c r="B44" s="261"/>
      <c r="C44" s="293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305"/>
      <c r="AH44" s="305"/>
      <c r="AI44" s="305"/>
      <c r="AJ44" s="305"/>
      <c r="AK44" s="305"/>
      <c r="AL44" s="305"/>
      <c r="AM44" s="3"/>
      <c r="AN44" s="3"/>
    </row>
    <row r="45" spans="1:40" ht="15.75" hidden="1" customHeight="1" x14ac:dyDescent="0.2">
      <c r="A45" s="262" t="s">
        <v>35</v>
      </c>
      <c r="B45" s="262"/>
      <c r="C45" s="293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305"/>
      <c r="AH45" s="305"/>
      <c r="AI45" s="305"/>
      <c r="AJ45" s="305"/>
      <c r="AK45" s="305"/>
      <c r="AL45" s="305"/>
      <c r="AM45" s="3"/>
      <c r="AN45" s="3"/>
    </row>
    <row r="46" spans="1:40" ht="31.5" hidden="1" x14ac:dyDescent="0.2">
      <c r="A46" s="289" t="s">
        <v>268</v>
      </c>
      <c r="B46" s="262"/>
      <c r="C46" s="293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305"/>
      <c r="AH46" s="305"/>
      <c r="AI46" s="305"/>
      <c r="AJ46" s="305"/>
      <c r="AK46" s="305"/>
      <c r="AL46" s="305"/>
      <c r="AM46" s="3"/>
      <c r="AN46" s="3"/>
    </row>
    <row r="47" spans="1:40" ht="15.75" hidden="1" x14ac:dyDescent="0.2">
      <c r="A47" s="262" t="s">
        <v>258</v>
      </c>
      <c r="B47" s="262"/>
      <c r="C47" s="293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305"/>
      <c r="AH47" s="305"/>
      <c r="AI47" s="305"/>
      <c r="AJ47" s="305"/>
      <c r="AK47" s="305"/>
      <c r="AL47" s="305"/>
      <c r="AM47" s="3"/>
      <c r="AN47" s="3"/>
    </row>
    <row r="48" spans="1:40" ht="22.5" hidden="1" customHeight="1" x14ac:dyDescent="0.2">
      <c r="A48" s="261"/>
      <c r="B48" s="261"/>
      <c r="C48" s="293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305"/>
      <c r="AH48" s="305"/>
      <c r="AI48" s="305"/>
      <c r="AJ48" s="305"/>
      <c r="AK48" s="305"/>
      <c r="AL48" s="305"/>
      <c r="AM48" s="3"/>
      <c r="AN48" s="3"/>
    </row>
    <row r="49" spans="1:40" ht="15.75" hidden="1" customHeight="1" x14ac:dyDescent="0.2">
      <c r="A49" s="262"/>
      <c r="B49" s="262"/>
      <c r="C49" s="293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305"/>
      <c r="AH49" s="305"/>
      <c r="AI49" s="305"/>
      <c r="AJ49" s="305"/>
      <c r="AK49" s="305"/>
      <c r="AL49" s="305"/>
      <c r="AM49" s="3"/>
      <c r="AN49" s="3"/>
    </row>
    <row r="50" spans="1:40" ht="15.75" hidden="1" x14ac:dyDescent="0.2">
      <c r="A50" s="289" t="s">
        <v>269</v>
      </c>
      <c r="B50" s="262"/>
      <c r="C50" s="293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305"/>
      <c r="AH50" s="305"/>
      <c r="AI50" s="305"/>
      <c r="AJ50" s="305"/>
      <c r="AK50" s="305"/>
      <c r="AL50" s="305"/>
      <c r="AM50" s="3"/>
      <c r="AN50" s="3"/>
    </row>
    <row r="51" spans="1:40" ht="15.75" hidden="1" x14ac:dyDescent="0.2">
      <c r="A51" s="262" t="s">
        <v>258</v>
      </c>
      <c r="B51" s="262"/>
      <c r="C51" s="293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305"/>
      <c r="AH51" s="305"/>
      <c r="AI51" s="305"/>
      <c r="AJ51" s="305"/>
      <c r="AK51" s="305"/>
      <c r="AL51" s="305"/>
      <c r="AM51" s="3"/>
      <c r="AN51" s="3"/>
    </row>
    <row r="52" spans="1:40" ht="14.25" hidden="1" customHeight="1" x14ac:dyDescent="0.2">
      <c r="A52" s="261"/>
      <c r="B52" s="261"/>
      <c r="C52" s="297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344"/>
      <c r="AH52" s="344"/>
      <c r="AI52" s="344"/>
      <c r="AJ52" s="344"/>
      <c r="AK52" s="344"/>
      <c r="AL52" s="344"/>
      <c r="AM52" s="4"/>
      <c r="AN52" s="4"/>
    </row>
    <row r="53" spans="1:40" ht="15.75" hidden="1" customHeight="1" x14ac:dyDescent="0.2">
      <c r="A53" s="262"/>
      <c r="B53" s="262"/>
      <c r="C53" s="293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344"/>
      <c r="AH53" s="344"/>
      <c r="AI53" s="344"/>
      <c r="AJ53" s="344"/>
      <c r="AK53" s="344"/>
      <c r="AL53" s="344"/>
      <c r="AM53" s="4"/>
      <c r="AN53" s="4"/>
    </row>
    <row r="54" spans="1:40" ht="31.5" hidden="1" x14ac:dyDescent="0.2">
      <c r="A54" s="289" t="s">
        <v>270</v>
      </c>
      <c r="B54" s="262"/>
      <c r="C54" s="293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344"/>
      <c r="AH54" s="344"/>
      <c r="AI54" s="344"/>
      <c r="AJ54" s="344"/>
      <c r="AK54" s="344"/>
      <c r="AL54" s="344"/>
      <c r="AM54" s="4"/>
      <c r="AN54" s="4"/>
    </row>
    <row r="55" spans="1:40" ht="15.75" hidden="1" x14ac:dyDescent="0.2">
      <c r="A55" s="262" t="s">
        <v>258</v>
      </c>
      <c r="B55" s="262"/>
      <c r="C55" s="293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305"/>
      <c r="AH55" s="305"/>
      <c r="AI55" s="305"/>
      <c r="AJ55" s="305"/>
      <c r="AK55" s="305"/>
      <c r="AL55" s="305"/>
      <c r="AM55" s="3"/>
      <c r="AN55" s="3"/>
    </row>
    <row r="56" spans="1:40" ht="14.25" hidden="1" customHeight="1" x14ac:dyDescent="0.2">
      <c r="A56" s="261"/>
      <c r="B56" s="261"/>
      <c r="C56" s="293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305"/>
      <c r="AH56" s="305"/>
      <c r="AI56" s="305"/>
      <c r="AJ56" s="305"/>
      <c r="AK56" s="305"/>
      <c r="AL56" s="305"/>
      <c r="AM56" s="3"/>
      <c r="AN56" s="3"/>
    </row>
    <row r="57" spans="1:40" ht="15.75" hidden="1" customHeight="1" x14ac:dyDescent="0.2">
      <c r="A57" s="262"/>
      <c r="B57" s="262"/>
      <c r="C57" s="293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305"/>
      <c r="AH57" s="305"/>
      <c r="AI57" s="305"/>
      <c r="AJ57" s="305"/>
      <c r="AK57" s="305"/>
      <c r="AL57" s="305"/>
      <c r="AM57" s="3"/>
      <c r="AN57" s="3"/>
    </row>
    <row r="58" spans="1:40" ht="15.75" hidden="1" x14ac:dyDescent="0.2">
      <c r="A58" s="289" t="s">
        <v>271</v>
      </c>
      <c r="B58" s="262"/>
      <c r="C58" s="293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305"/>
      <c r="AH58" s="305"/>
      <c r="AI58" s="305"/>
      <c r="AJ58" s="305"/>
      <c r="AK58" s="305"/>
      <c r="AL58" s="305"/>
      <c r="AM58" s="3"/>
      <c r="AN58" s="3"/>
    </row>
    <row r="59" spans="1:40" ht="15.75" hidden="1" x14ac:dyDescent="0.2">
      <c r="A59" s="262" t="s">
        <v>258</v>
      </c>
      <c r="B59" s="262"/>
      <c r="C59" s="293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305"/>
      <c r="AH59" s="305"/>
      <c r="AI59" s="305"/>
      <c r="AJ59" s="305"/>
      <c r="AK59" s="305"/>
      <c r="AL59" s="305"/>
      <c r="AM59" s="3"/>
      <c r="AN59" s="3"/>
    </row>
    <row r="60" spans="1:40" ht="24" hidden="1" customHeight="1" x14ac:dyDescent="0.2">
      <c r="A60" s="261"/>
      <c r="B60" s="261"/>
      <c r="C60" s="293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305"/>
      <c r="AH60" s="305"/>
      <c r="AI60" s="305"/>
      <c r="AJ60" s="305"/>
      <c r="AK60" s="305"/>
      <c r="AL60" s="305"/>
      <c r="AM60" s="3"/>
      <c r="AN60" s="3"/>
    </row>
    <row r="61" spans="1:40" ht="15.75" hidden="1" customHeight="1" x14ac:dyDescent="0.2">
      <c r="A61" s="262"/>
      <c r="B61" s="262"/>
      <c r="C61" s="293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305"/>
      <c r="AH61" s="305"/>
      <c r="AI61" s="305"/>
      <c r="AJ61" s="305"/>
      <c r="AK61" s="305"/>
      <c r="AL61" s="305"/>
      <c r="AM61" s="3"/>
      <c r="AN61" s="3"/>
    </row>
    <row r="62" spans="1:40" ht="47.25" hidden="1" x14ac:dyDescent="0.2">
      <c r="A62" s="289" t="s">
        <v>272</v>
      </c>
      <c r="B62" s="262"/>
      <c r="C62" s="293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305"/>
      <c r="AH62" s="305"/>
      <c r="AI62" s="305"/>
      <c r="AJ62" s="305"/>
      <c r="AK62" s="305"/>
      <c r="AL62" s="305"/>
      <c r="AM62" s="3"/>
      <c r="AN62" s="3"/>
    </row>
    <row r="63" spans="1:40" ht="15.75" hidden="1" x14ac:dyDescent="0.2">
      <c r="A63" s="262" t="s">
        <v>258</v>
      </c>
      <c r="B63" s="262"/>
      <c r="C63" s="293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305"/>
      <c r="AH63" s="305"/>
      <c r="AI63" s="305"/>
      <c r="AJ63" s="305"/>
      <c r="AK63" s="305"/>
      <c r="AL63" s="305"/>
      <c r="AM63" s="3"/>
      <c r="AN63" s="3"/>
    </row>
    <row r="64" spans="1:40" ht="15" hidden="1" customHeight="1" x14ac:dyDescent="0.2">
      <c r="A64" s="261"/>
      <c r="B64" s="261"/>
      <c r="C64" s="293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305"/>
      <c r="AH64" s="305"/>
      <c r="AI64" s="305"/>
      <c r="AJ64" s="305"/>
      <c r="AK64" s="305"/>
      <c r="AL64" s="305"/>
      <c r="AM64" s="3"/>
      <c r="AN64" s="3"/>
    </row>
    <row r="65" spans="1:40" ht="15.75" hidden="1" customHeight="1" x14ac:dyDescent="0.2">
      <c r="A65" s="262"/>
      <c r="B65" s="262"/>
      <c r="C65" s="293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305"/>
      <c r="AH65" s="305"/>
      <c r="AI65" s="305"/>
      <c r="AJ65" s="305"/>
      <c r="AK65" s="305"/>
      <c r="AL65" s="305"/>
      <c r="AM65" s="3"/>
      <c r="AN65" s="3"/>
    </row>
    <row r="66" spans="1:40" ht="34.5" hidden="1" customHeight="1" x14ac:dyDescent="0.2">
      <c r="A66" s="289" t="s">
        <v>273</v>
      </c>
      <c r="B66" s="262"/>
      <c r="C66" s="293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305"/>
      <c r="AH66" s="305"/>
      <c r="AI66" s="305"/>
      <c r="AJ66" s="305"/>
      <c r="AK66" s="305"/>
      <c r="AL66" s="305"/>
      <c r="AM66" s="3"/>
      <c r="AN66" s="3"/>
    </row>
    <row r="67" spans="1:40" ht="15.75" hidden="1" x14ac:dyDescent="0.2">
      <c r="A67" s="262" t="s">
        <v>258</v>
      </c>
      <c r="B67" s="262"/>
      <c r="C67" s="293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305"/>
      <c r="AH67" s="305"/>
      <c r="AI67" s="305"/>
      <c r="AJ67" s="305"/>
      <c r="AK67" s="305"/>
      <c r="AL67" s="305"/>
      <c r="AM67" s="3"/>
      <c r="AN67" s="3"/>
    </row>
    <row r="68" spans="1:40" ht="15.75" hidden="1" x14ac:dyDescent="0.2">
      <c r="A68" s="261"/>
      <c r="B68" s="261"/>
      <c r="C68" s="293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305"/>
      <c r="AH68" s="305"/>
      <c r="AI68" s="305"/>
      <c r="AJ68" s="305"/>
      <c r="AK68" s="305"/>
      <c r="AL68" s="305"/>
      <c r="AM68" s="3"/>
      <c r="AN68" s="3"/>
    </row>
    <row r="69" spans="1:40" ht="15.75" hidden="1" customHeight="1" x14ac:dyDescent="0.2">
      <c r="A69" s="262"/>
      <c r="B69" s="262"/>
      <c r="C69" s="293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305"/>
      <c r="AH69" s="305"/>
      <c r="AI69" s="305"/>
      <c r="AJ69" s="305"/>
      <c r="AK69" s="305"/>
      <c r="AL69" s="305"/>
      <c r="AM69" s="3"/>
      <c r="AN69" s="3"/>
    </row>
    <row r="70" spans="1:40" ht="63" hidden="1" x14ac:dyDescent="0.2">
      <c r="A70" s="289" t="s">
        <v>274</v>
      </c>
      <c r="B70" s="262"/>
      <c r="C70" s="293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305"/>
      <c r="AH70" s="305"/>
      <c r="AI70" s="305"/>
      <c r="AJ70" s="305"/>
      <c r="AK70" s="305"/>
      <c r="AL70" s="305"/>
      <c r="AM70" s="3"/>
      <c r="AN70" s="3"/>
    </row>
    <row r="71" spans="1:40" ht="15.75" hidden="1" x14ac:dyDescent="0.2">
      <c r="A71" s="262" t="s">
        <v>258</v>
      </c>
      <c r="B71" s="262"/>
      <c r="C71" s="293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305"/>
      <c r="AH71" s="305"/>
      <c r="AI71" s="305"/>
      <c r="AJ71" s="305"/>
      <c r="AK71" s="305"/>
      <c r="AL71" s="305"/>
      <c r="AM71" s="3"/>
      <c r="AN71" s="3"/>
    </row>
    <row r="72" spans="1:40" ht="15.75" hidden="1" x14ac:dyDescent="0.2">
      <c r="A72" s="290"/>
      <c r="B72" s="290"/>
      <c r="C72" s="293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305"/>
      <c r="AH72" s="305"/>
      <c r="AI72" s="305"/>
      <c r="AJ72" s="305"/>
      <c r="AK72" s="305"/>
      <c r="AL72" s="305"/>
      <c r="AM72" s="3"/>
      <c r="AN72" s="3"/>
    </row>
    <row r="73" spans="1:40" ht="15.75" hidden="1" customHeight="1" x14ac:dyDescent="0.2">
      <c r="A73" s="299"/>
      <c r="B73" s="299"/>
      <c r="C73" s="293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305"/>
      <c r="AH73" s="305"/>
      <c r="AI73" s="305"/>
      <c r="AJ73" s="305"/>
      <c r="AK73" s="305"/>
      <c r="AL73" s="305"/>
      <c r="AM73" s="3"/>
      <c r="AN73" s="3"/>
    </row>
    <row r="74" spans="1:40" ht="31.5" hidden="1" x14ac:dyDescent="0.2">
      <c r="A74" s="289" t="s">
        <v>78</v>
      </c>
      <c r="B74" s="262"/>
      <c r="C74" s="293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305"/>
      <c r="AH74" s="305"/>
      <c r="AI74" s="305"/>
      <c r="AJ74" s="305"/>
      <c r="AK74" s="305"/>
      <c r="AL74" s="305"/>
      <c r="AM74" s="3"/>
      <c r="AN74" s="3"/>
    </row>
    <row r="75" spans="1:40" ht="15.75" hidden="1" x14ac:dyDescent="0.2">
      <c r="A75" s="262" t="s">
        <v>258</v>
      </c>
      <c r="B75" s="262"/>
      <c r="C75" s="293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305"/>
      <c r="AH75" s="305"/>
      <c r="AI75" s="305"/>
      <c r="AJ75" s="305"/>
      <c r="AK75" s="305"/>
      <c r="AL75" s="305"/>
      <c r="AM75" s="3"/>
      <c r="AN75" s="3"/>
    </row>
    <row r="76" spans="1:40" ht="15.75" hidden="1" customHeight="1" x14ac:dyDescent="0.2">
      <c r="A76" s="290"/>
      <c r="B76" s="290"/>
      <c r="C76" s="293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305"/>
      <c r="AH76" s="305"/>
      <c r="AI76" s="305"/>
      <c r="AJ76" s="305"/>
      <c r="AK76" s="305"/>
      <c r="AL76" s="305"/>
      <c r="AM76" s="3"/>
      <c r="AN76" s="3"/>
    </row>
    <row r="77" spans="1:40" ht="15.75" hidden="1" customHeight="1" x14ac:dyDescent="0.2">
      <c r="A77" s="262"/>
      <c r="B77" s="262"/>
      <c r="C77" s="293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305"/>
      <c r="AH77" s="305"/>
      <c r="AI77" s="305"/>
      <c r="AJ77" s="305"/>
      <c r="AK77" s="305"/>
      <c r="AL77" s="305"/>
      <c r="AM77" s="3"/>
      <c r="AN77" s="3"/>
    </row>
    <row r="78" spans="1:40" ht="47.25" hidden="1" x14ac:dyDescent="0.2">
      <c r="A78" s="289" t="s">
        <v>275</v>
      </c>
      <c r="B78" s="262"/>
      <c r="C78" s="293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305"/>
      <c r="AH78" s="305"/>
      <c r="AI78" s="305"/>
      <c r="AJ78" s="305"/>
      <c r="AK78" s="305"/>
      <c r="AL78" s="305"/>
      <c r="AM78" s="3"/>
      <c r="AN78" s="3"/>
    </row>
    <row r="79" spans="1:40" ht="15.75" hidden="1" x14ac:dyDescent="0.2">
      <c r="A79" s="262" t="s">
        <v>258</v>
      </c>
      <c r="B79" s="262"/>
      <c r="C79" s="293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305"/>
      <c r="AH79" s="305"/>
      <c r="AI79" s="305"/>
      <c r="AJ79" s="305"/>
      <c r="AK79" s="305"/>
      <c r="AL79" s="305"/>
      <c r="AM79" s="3"/>
      <c r="AN79" s="3"/>
    </row>
    <row r="80" spans="1:40" ht="15.75" hidden="1" customHeight="1" x14ac:dyDescent="0.2">
      <c r="A80" s="290"/>
      <c r="B80" s="290"/>
      <c r="C80" s="293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305"/>
      <c r="AH80" s="305"/>
      <c r="AI80" s="305"/>
      <c r="AJ80" s="305"/>
      <c r="AK80" s="305"/>
      <c r="AL80" s="305"/>
      <c r="AM80" s="3"/>
      <c r="AN80" s="3"/>
    </row>
    <row r="81" spans="1:40" ht="15.75" hidden="1" customHeight="1" x14ac:dyDescent="0.2">
      <c r="A81" s="262"/>
      <c r="B81" s="262"/>
      <c r="C81" s="293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305"/>
      <c r="AH81" s="305"/>
      <c r="AI81" s="305"/>
      <c r="AJ81" s="305"/>
      <c r="AK81" s="305"/>
      <c r="AL81" s="305"/>
      <c r="AM81" s="3"/>
      <c r="AN81" s="3"/>
    </row>
    <row r="82" spans="1:40" ht="63" hidden="1" x14ac:dyDescent="0.2">
      <c r="A82" s="289" t="s">
        <v>276</v>
      </c>
      <c r="B82" s="262"/>
      <c r="C82" s="293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305"/>
      <c r="AH82" s="305"/>
      <c r="AI82" s="305"/>
      <c r="AJ82" s="305"/>
      <c r="AK82" s="305"/>
      <c r="AL82" s="305"/>
      <c r="AM82" s="3"/>
      <c r="AN82" s="3"/>
    </row>
    <row r="83" spans="1:40" ht="15.75" hidden="1" x14ac:dyDescent="0.2">
      <c r="A83" s="262" t="s">
        <v>258</v>
      </c>
      <c r="B83" s="262"/>
      <c r="C83" s="293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305"/>
      <c r="AH83" s="305"/>
      <c r="AI83" s="305"/>
      <c r="AJ83" s="305"/>
      <c r="AK83" s="305"/>
      <c r="AL83" s="305"/>
      <c r="AM83" s="3"/>
      <c r="AN83" s="3"/>
    </row>
    <row r="84" spans="1:40" ht="15.75" hidden="1" customHeight="1" x14ac:dyDescent="0.2">
      <c r="A84" s="290"/>
      <c r="B84" s="290"/>
      <c r="C84" s="293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305"/>
      <c r="AH84" s="305"/>
      <c r="AI84" s="305"/>
      <c r="AJ84" s="305"/>
      <c r="AK84" s="305"/>
      <c r="AL84" s="305"/>
      <c r="AM84" s="3"/>
      <c r="AN84" s="3"/>
    </row>
    <row r="85" spans="1:40" ht="15.75" hidden="1" customHeight="1" x14ac:dyDescent="0.2">
      <c r="A85" s="262"/>
      <c r="B85" s="262"/>
      <c r="C85" s="293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305"/>
      <c r="AH85" s="305"/>
      <c r="AI85" s="305"/>
      <c r="AJ85" s="305"/>
      <c r="AK85" s="305"/>
      <c r="AL85" s="305"/>
      <c r="AM85" s="3"/>
      <c r="AN85" s="3"/>
    </row>
    <row r="86" spans="1:40" ht="31.5" hidden="1" x14ac:dyDescent="0.2">
      <c r="A86" s="289" t="s">
        <v>9</v>
      </c>
      <c r="B86" s="262"/>
      <c r="C86" s="293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305"/>
      <c r="AH86" s="305"/>
      <c r="AI86" s="305"/>
      <c r="AJ86" s="305"/>
      <c r="AK86" s="305"/>
      <c r="AL86" s="305"/>
      <c r="AM86" s="3"/>
      <c r="AN86" s="3"/>
    </row>
    <row r="87" spans="1:40" ht="15.75" hidden="1" x14ac:dyDescent="0.2">
      <c r="A87" s="262" t="s">
        <v>258</v>
      </c>
      <c r="B87" s="262"/>
      <c r="C87" s="293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305"/>
      <c r="AH87" s="305"/>
      <c r="AI87" s="305"/>
      <c r="AJ87" s="305"/>
      <c r="AK87" s="305"/>
      <c r="AL87" s="305"/>
      <c r="AM87" s="3"/>
      <c r="AN87" s="3"/>
    </row>
    <row r="88" spans="1:40" ht="49.5" hidden="1" customHeight="1" x14ac:dyDescent="0.2">
      <c r="A88" s="290"/>
      <c r="B88" s="290"/>
      <c r="C88" s="293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305"/>
      <c r="AH88" s="305"/>
      <c r="AI88" s="305"/>
      <c r="AJ88" s="305"/>
      <c r="AK88" s="305"/>
      <c r="AL88" s="305"/>
      <c r="AM88" s="3"/>
      <c r="AN88" s="3"/>
    </row>
    <row r="89" spans="1:40" ht="15.75" hidden="1" customHeight="1" x14ac:dyDescent="0.2">
      <c r="A89" s="262"/>
      <c r="B89" s="262"/>
      <c r="C89" s="293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305"/>
      <c r="AH89" s="305"/>
      <c r="AI89" s="305"/>
      <c r="AJ89" s="305"/>
      <c r="AK89" s="305"/>
      <c r="AL89" s="305"/>
      <c r="AM89" s="3"/>
      <c r="AN89" s="3"/>
    </row>
    <row r="90" spans="1:40" ht="51" hidden="1" customHeight="1" x14ac:dyDescent="0.2">
      <c r="A90" s="289" t="s">
        <v>277</v>
      </c>
      <c r="B90" s="262"/>
      <c r="C90" s="293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305"/>
      <c r="AH90" s="305"/>
      <c r="AI90" s="305"/>
      <c r="AJ90" s="305"/>
      <c r="AK90" s="305"/>
      <c r="AL90" s="305"/>
      <c r="AM90" s="3"/>
      <c r="AN90" s="3"/>
    </row>
    <row r="91" spans="1:40" ht="15.75" hidden="1" x14ac:dyDescent="0.2">
      <c r="A91" s="262" t="s">
        <v>258</v>
      </c>
      <c r="B91" s="262"/>
      <c r="C91" s="293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305"/>
      <c r="AH91" s="305"/>
      <c r="AI91" s="305"/>
      <c r="AJ91" s="305"/>
      <c r="AK91" s="305"/>
      <c r="AL91" s="305"/>
      <c r="AM91" s="3"/>
      <c r="AN91" s="3"/>
    </row>
    <row r="92" spans="1:40" ht="12.75" hidden="1" customHeight="1" x14ac:dyDescent="0.2">
      <c r="A92" s="290"/>
      <c r="B92" s="290"/>
      <c r="C92" s="293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305"/>
      <c r="AH92" s="305"/>
      <c r="AI92" s="305"/>
      <c r="AJ92" s="305"/>
      <c r="AK92" s="305"/>
      <c r="AL92" s="305"/>
      <c r="AM92" s="3"/>
      <c r="AN92" s="3"/>
    </row>
    <row r="93" spans="1:40" ht="12.75" hidden="1" customHeight="1" x14ac:dyDescent="0.2">
      <c r="A93" s="262"/>
      <c r="B93" s="262"/>
      <c r="C93" s="293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305"/>
      <c r="AH93" s="305"/>
      <c r="AI93" s="305"/>
      <c r="AJ93" s="305"/>
      <c r="AK93" s="305"/>
      <c r="AL93" s="305"/>
      <c r="AM93" s="3"/>
      <c r="AN93" s="3"/>
    </row>
    <row r="94" spans="1:40" ht="31.5" hidden="1" x14ac:dyDescent="0.2">
      <c r="A94" s="289" t="s">
        <v>278</v>
      </c>
      <c r="B94" s="262"/>
      <c r="C94" s="293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305"/>
      <c r="AH94" s="305"/>
      <c r="AI94" s="305"/>
      <c r="AJ94" s="305"/>
      <c r="AK94" s="305"/>
      <c r="AL94" s="305"/>
      <c r="AM94" s="3"/>
      <c r="AN94" s="3"/>
    </row>
    <row r="95" spans="1:40" ht="15.75" hidden="1" x14ac:dyDescent="0.2">
      <c r="A95" s="262" t="s">
        <v>258</v>
      </c>
      <c r="B95" s="262"/>
      <c r="C95" s="293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305"/>
      <c r="AH95" s="305"/>
      <c r="AI95" s="305"/>
      <c r="AJ95" s="305"/>
      <c r="AK95" s="305"/>
      <c r="AL95" s="305"/>
      <c r="AM95" s="3"/>
      <c r="AN95" s="3"/>
    </row>
    <row r="96" spans="1:40" ht="12.75" hidden="1" customHeight="1" x14ac:dyDescent="0.2">
      <c r="A96" s="290"/>
      <c r="B96" s="290"/>
      <c r="C96" s="293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305"/>
      <c r="AH96" s="305"/>
      <c r="AI96" s="305"/>
      <c r="AJ96" s="305"/>
      <c r="AK96" s="305"/>
      <c r="AL96" s="305"/>
      <c r="AM96" s="3"/>
      <c r="AN96" s="3"/>
    </row>
    <row r="97" spans="1:40" ht="12.75" hidden="1" customHeight="1" x14ac:dyDescent="0.2">
      <c r="A97" s="262"/>
      <c r="B97" s="262"/>
      <c r="C97" s="293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305"/>
      <c r="AH97" s="305"/>
      <c r="AI97" s="305"/>
      <c r="AJ97" s="305"/>
      <c r="AK97" s="305"/>
      <c r="AL97" s="305"/>
      <c r="AM97" s="3"/>
      <c r="AN97" s="3"/>
    </row>
    <row r="98" spans="1:40" ht="57" hidden="1" customHeight="1" x14ac:dyDescent="0.2">
      <c r="A98" s="289" t="s">
        <v>279</v>
      </c>
      <c r="B98" s="262"/>
      <c r="C98" s="293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305"/>
      <c r="AH98" s="305"/>
      <c r="AI98" s="305"/>
      <c r="AJ98" s="305"/>
      <c r="AK98" s="305"/>
      <c r="AL98" s="305"/>
      <c r="AM98" s="3"/>
      <c r="AN98" s="3"/>
    </row>
    <row r="99" spans="1:40" ht="15.75" hidden="1" x14ac:dyDescent="0.2">
      <c r="A99" s="262" t="s">
        <v>258</v>
      </c>
      <c r="B99" s="290"/>
      <c r="C99" s="293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305"/>
      <c r="AH99" s="305"/>
      <c r="AI99" s="305"/>
      <c r="AJ99" s="305"/>
      <c r="AK99" s="305"/>
      <c r="AL99" s="305"/>
      <c r="AM99" s="3"/>
      <c r="AN99" s="3"/>
    </row>
    <row r="100" spans="1:40" ht="15.75" hidden="1" x14ac:dyDescent="0.2">
      <c r="A100" s="262"/>
      <c r="B100" s="262"/>
      <c r="C100" s="293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305"/>
      <c r="AH100" s="305"/>
      <c r="AI100" s="305"/>
      <c r="AJ100" s="305"/>
      <c r="AK100" s="305"/>
      <c r="AL100" s="305"/>
      <c r="AM100" s="3"/>
      <c r="AN100" s="3"/>
    </row>
    <row r="101" spans="1:40" ht="15.75" hidden="1" x14ac:dyDescent="0.2">
      <c r="A101" s="262"/>
      <c r="B101" s="262"/>
      <c r="C101" s="293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305"/>
      <c r="AH101" s="305"/>
      <c r="AI101" s="305"/>
      <c r="AJ101" s="305"/>
      <c r="AK101" s="305"/>
      <c r="AL101" s="305"/>
      <c r="AM101" s="3"/>
      <c r="AN101" s="3"/>
    </row>
    <row r="102" spans="1:40" ht="47.25" hidden="1" x14ac:dyDescent="0.2">
      <c r="A102" s="289" t="s">
        <v>280</v>
      </c>
      <c r="B102" s="262"/>
      <c r="C102" s="293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305"/>
      <c r="AH102" s="305"/>
      <c r="AI102" s="305"/>
      <c r="AJ102" s="305"/>
      <c r="AK102" s="305"/>
      <c r="AL102" s="305"/>
      <c r="AM102" s="3"/>
      <c r="AN102" s="3"/>
    </row>
    <row r="103" spans="1:40" ht="27" hidden="1" customHeight="1" x14ac:dyDescent="0.2">
      <c r="A103" s="262" t="s">
        <v>258</v>
      </c>
      <c r="B103" s="287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305"/>
      <c r="AH103" s="305"/>
      <c r="AI103" s="305"/>
      <c r="AJ103" s="305"/>
      <c r="AK103" s="305"/>
      <c r="AL103" s="305"/>
      <c r="AM103" s="3"/>
      <c r="AN103" s="3"/>
    </row>
    <row r="104" spans="1:40" ht="21" hidden="1" customHeight="1" x14ac:dyDescent="0.2">
      <c r="A104" s="262"/>
      <c r="B104" s="262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305"/>
      <c r="AH104" s="305"/>
      <c r="AI104" s="305"/>
      <c r="AJ104" s="305"/>
      <c r="AK104" s="305"/>
      <c r="AL104" s="305"/>
      <c r="AM104" s="3"/>
      <c r="AN104" s="3"/>
    </row>
    <row r="105" spans="1:40" ht="15.75" hidden="1" x14ac:dyDescent="0.2">
      <c r="A105" s="287"/>
      <c r="B105" s="287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305"/>
      <c r="AH105" s="305"/>
      <c r="AI105" s="305"/>
      <c r="AJ105" s="305"/>
      <c r="AK105" s="305"/>
      <c r="AL105" s="305"/>
      <c r="AM105" s="3"/>
      <c r="AN105" s="3"/>
    </row>
    <row r="106" spans="1:40" ht="31.5" hidden="1" x14ac:dyDescent="0.2">
      <c r="A106" s="289" t="s">
        <v>281</v>
      </c>
      <c r="B106" s="262"/>
      <c r="C106" s="293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305"/>
      <c r="AH106" s="305"/>
      <c r="AI106" s="305"/>
      <c r="AJ106" s="305"/>
      <c r="AK106" s="305"/>
      <c r="AL106" s="305"/>
      <c r="AM106" s="28"/>
      <c r="AN106" s="28"/>
    </row>
    <row r="107" spans="1:40" s="194" customFormat="1" ht="21.75" hidden="1" customHeight="1" x14ac:dyDescent="0.2">
      <c r="A107" s="262" t="s">
        <v>258</v>
      </c>
      <c r="B107" s="287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305"/>
      <c r="AH107" s="305"/>
      <c r="AI107" s="305"/>
      <c r="AJ107" s="305"/>
      <c r="AK107" s="305"/>
      <c r="AL107" s="305"/>
      <c r="AM107" s="28"/>
      <c r="AN107" s="28"/>
    </row>
    <row r="108" spans="1:40" ht="15.75" hidden="1" x14ac:dyDescent="0.2">
      <c r="A108" s="262"/>
      <c r="B108" s="262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305"/>
      <c r="AH108" s="305"/>
      <c r="AI108" s="305"/>
      <c r="AJ108" s="305"/>
      <c r="AK108" s="305"/>
      <c r="AL108" s="305"/>
      <c r="AM108" s="3"/>
      <c r="AN108" s="3"/>
    </row>
    <row r="109" spans="1:40" ht="15.75" hidden="1" x14ac:dyDescent="0.2">
      <c r="A109" s="287"/>
      <c r="B109" s="287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305"/>
      <c r="AH109" s="305"/>
      <c r="AI109" s="305"/>
      <c r="AJ109" s="305"/>
      <c r="AK109" s="305"/>
      <c r="AL109" s="305"/>
      <c r="AM109" s="3"/>
      <c r="AN109" s="3"/>
    </row>
    <row r="110" spans="1:40" ht="63" hidden="1" x14ac:dyDescent="0.2">
      <c r="A110" s="289" t="s">
        <v>282</v>
      </c>
      <c r="B110" s="257"/>
      <c r="C110" s="338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05"/>
      <c r="AH110" s="305"/>
      <c r="AI110" s="305"/>
      <c r="AJ110" s="305"/>
      <c r="AK110" s="305"/>
      <c r="AL110" s="305"/>
      <c r="AM110" s="3"/>
      <c r="AN110" s="3"/>
    </row>
    <row r="111" spans="1:40" ht="15.75" hidden="1" x14ac:dyDescent="0.2">
      <c r="A111" s="262" t="s">
        <v>258</v>
      </c>
      <c r="B111" s="257"/>
      <c r="C111" s="338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05"/>
      <c r="AH111" s="305"/>
      <c r="AI111" s="305"/>
      <c r="AJ111" s="305"/>
      <c r="AK111" s="305"/>
      <c r="AL111" s="305"/>
      <c r="AM111" s="3"/>
      <c r="AN111" s="3"/>
    </row>
    <row r="112" spans="1:40" hidden="1" x14ac:dyDescent="0.2">
      <c r="A112" s="257"/>
      <c r="B112" s="257"/>
      <c r="C112" s="338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05"/>
      <c r="AH112" s="305"/>
      <c r="AI112" s="305"/>
      <c r="AJ112" s="305"/>
      <c r="AK112" s="305"/>
      <c r="AL112" s="305"/>
      <c r="AM112" s="3"/>
      <c r="AN112" s="3"/>
    </row>
    <row r="113" spans="1:40" hidden="1" x14ac:dyDescent="0.2">
      <c r="A113" s="257"/>
      <c r="B113" s="257"/>
      <c r="C113" s="338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05"/>
      <c r="AH113" s="305"/>
      <c r="AI113" s="305"/>
      <c r="AJ113" s="305"/>
      <c r="AK113" s="305"/>
      <c r="AL113" s="305"/>
      <c r="AM113" s="3"/>
      <c r="AN113" s="3"/>
    </row>
    <row r="114" spans="1:40" ht="47.25" hidden="1" x14ac:dyDescent="0.2">
      <c r="A114" s="289" t="s">
        <v>283</v>
      </c>
      <c r="B114" s="257"/>
      <c r="C114" s="338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05"/>
      <c r="AH114" s="305"/>
      <c r="AI114" s="305"/>
      <c r="AJ114" s="305"/>
      <c r="AK114" s="305"/>
      <c r="AL114" s="305"/>
      <c r="AM114" s="3"/>
      <c r="AN114" s="3"/>
    </row>
    <row r="115" spans="1:40" ht="15.75" hidden="1" x14ac:dyDescent="0.2">
      <c r="A115" s="262" t="s">
        <v>258</v>
      </c>
      <c r="B115" s="257"/>
      <c r="C115" s="338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05"/>
      <c r="AH115" s="305"/>
      <c r="AI115" s="305"/>
      <c r="AJ115" s="305"/>
      <c r="AK115" s="305"/>
      <c r="AL115" s="305"/>
      <c r="AM115" s="3"/>
      <c r="AN115" s="3"/>
    </row>
    <row r="116" spans="1:40" hidden="1" x14ac:dyDescent="0.2">
      <c r="A116" s="257"/>
      <c r="B116" s="257"/>
      <c r="C116" s="338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05"/>
      <c r="AH116" s="305"/>
      <c r="AI116" s="305"/>
      <c r="AJ116" s="305"/>
      <c r="AK116" s="305"/>
      <c r="AL116" s="305"/>
      <c r="AM116" s="3"/>
      <c r="AN116" s="3"/>
    </row>
    <row r="117" spans="1:40" hidden="1" x14ac:dyDescent="0.2">
      <c r="A117" s="257"/>
      <c r="B117" s="257"/>
      <c r="C117" s="338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05"/>
      <c r="AH117" s="305"/>
      <c r="AI117" s="305"/>
      <c r="AJ117" s="305"/>
      <c r="AK117" s="305"/>
      <c r="AL117" s="305"/>
      <c r="AM117" s="3"/>
      <c r="AN117" s="3"/>
    </row>
    <row r="118" spans="1:40" ht="31.5" hidden="1" x14ac:dyDescent="0.2">
      <c r="A118" s="289" t="s">
        <v>284</v>
      </c>
      <c r="B118" s="257"/>
      <c r="C118" s="338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05"/>
      <c r="AH118" s="305"/>
      <c r="AI118" s="305"/>
      <c r="AJ118" s="305"/>
      <c r="AK118" s="305"/>
      <c r="AL118" s="305"/>
      <c r="AM118" s="3"/>
      <c r="AN118" s="3"/>
    </row>
    <row r="119" spans="1:40" ht="17.25" hidden="1" customHeight="1" x14ac:dyDescent="0.2">
      <c r="A119" s="257"/>
      <c r="B119" s="257"/>
      <c r="C119" s="338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05"/>
      <c r="AH119" s="305"/>
      <c r="AI119" s="305"/>
      <c r="AJ119" s="305"/>
      <c r="AK119" s="305"/>
      <c r="AL119" s="305"/>
      <c r="AM119" s="3"/>
      <c r="AN119" s="3"/>
    </row>
    <row r="120" spans="1:40" hidden="1" x14ac:dyDescent="0.2">
      <c r="A120" s="256"/>
      <c r="B120" s="257"/>
      <c r="C120" s="338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05"/>
      <c r="AH120" s="305"/>
      <c r="AI120" s="305"/>
      <c r="AJ120" s="305"/>
      <c r="AK120" s="305"/>
      <c r="AL120" s="305"/>
    </row>
    <row r="121" spans="1:40" hidden="1" x14ac:dyDescent="0.2">
      <c r="A121" s="256"/>
      <c r="B121" s="257"/>
      <c r="C121" s="338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05"/>
      <c r="AH121" s="305"/>
      <c r="AI121" s="305"/>
      <c r="AJ121" s="305"/>
      <c r="AK121" s="305"/>
      <c r="AL121" s="305"/>
    </row>
    <row r="122" spans="1:40" ht="31.5" hidden="1" x14ac:dyDescent="0.2">
      <c r="A122" s="289" t="s">
        <v>285</v>
      </c>
      <c r="B122" s="257"/>
      <c r="C122" s="338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05"/>
      <c r="AH122" s="305"/>
      <c r="AI122" s="305"/>
      <c r="AJ122" s="305"/>
      <c r="AK122" s="305"/>
      <c r="AL122" s="305"/>
    </row>
    <row r="123" spans="1:40" hidden="1" x14ac:dyDescent="0.2">
      <c r="A123" s="256"/>
      <c r="B123" s="257"/>
      <c r="C123" s="338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05"/>
      <c r="AH123" s="305"/>
      <c r="AI123" s="305"/>
      <c r="AJ123" s="305"/>
      <c r="AK123" s="305"/>
      <c r="AL123" s="305"/>
    </row>
    <row r="124" spans="1:40" hidden="1" x14ac:dyDescent="0.2">
      <c r="A124" s="256"/>
      <c r="B124" s="257"/>
      <c r="C124" s="338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05"/>
      <c r="AH124" s="305"/>
      <c r="AI124" s="305"/>
      <c r="AJ124" s="305"/>
      <c r="AK124" s="305"/>
      <c r="AL124" s="305"/>
    </row>
    <row r="125" spans="1:40" x14ac:dyDescent="0.2">
      <c r="A125" s="256"/>
      <c r="B125" s="257"/>
      <c r="C125" s="338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05"/>
      <c r="AH125" s="305"/>
      <c r="AI125" s="305"/>
      <c r="AJ125" s="305"/>
      <c r="AK125" s="305"/>
      <c r="AL125" s="305"/>
    </row>
    <row r="126" spans="1:40" ht="93.75" x14ac:dyDescent="0.2">
      <c r="A126" s="258" t="s">
        <v>241</v>
      </c>
      <c r="B126" s="257"/>
      <c r="C126" s="263">
        <f t="shared" ref="C126:D126" si="27">C128+C129</f>
        <v>10.64</v>
      </c>
      <c r="D126" s="302">
        <f t="shared" si="27"/>
        <v>10.64</v>
      </c>
      <c r="E126" s="302">
        <f t="shared" ref="E126:AL126" si="28">E128+E129</f>
        <v>10.64</v>
      </c>
      <c r="F126" s="302">
        <f t="shared" si="28"/>
        <v>11.065600000000002</v>
      </c>
      <c r="G126" s="302">
        <f t="shared" si="28"/>
        <v>11.508224000000002</v>
      </c>
      <c r="H126" s="302">
        <f t="shared" si="28"/>
        <v>11.968552960000002</v>
      </c>
      <c r="I126" s="302">
        <f t="shared" ref="I126:J126" si="29">I128+I129</f>
        <v>10.64</v>
      </c>
      <c r="J126" s="302">
        <f t="shared" si="29"/>
        <v>10.64</v>
      </c>
      <c r="K126" s="302">
        <f t="shared" si="28"/>
        <v>10.64</v>
      </c>
      <c r="L126" s="302">
        <f t="shared" si="28"/>
        <v>11.065600000000002</v>
      </c>
      <c r="M126" s="302">
        <f t="shared" si="28"/>
        <v>11.508224000000002</v>
      </c>
      <c r="N126" s="302">
        <f t="shared" si="28"/>
        <v>11.968552960000002</v>
      </c>
      <c r="O126" s="302">
        <f t="shared" ref="O126:P126" si="30">O128+O129</f>
        <v>1.54</v>
      </c>
      <c r="P126" s="302">
        <f t="shared" si="30"/>
        <v>0.8</v>
      </c>
      <c r="Q126" s="302">
        <f t="shared" si="28"/>
        <v>0.8</v>
      </c>
      <c r="R126" s="302">
        <f t="shared" si="28"/>
        <v>0.83200000000000007</v>
      </c>
      <c r="S126" s="302">
        <f t="shared" si="28"/>
        <v>0.86528000000000016</v>
      </c>
      <c r="T126" s="302">
        <f t="shared" si="28"/>
        <v>0.89989120000000022</v>
      </c>
      <c r="U126" s="302">
        <f>(U128+U129)/2</f>
        <v>12</v>
      </c>
      <c r="V126" s="302">
        <f t="shared" ref="V126" si="31">V128+V129</f>
        <v>12</v>
      </c>
      <c r="W126" s="302">
        <f t="shared" si="28"/>
        <v>12</v>
      </c>
      <c r="X126" s="302">
        <f t="shared" si="28"/>
        <v>12</v>
      </c>
      <c r="Y126" s="302">
        <f t="shared" si="28"/>
        <v>12</v>
      </c>
      <c r="Z126" s="302">
        <f t="shared" si="28"/>
        <v>12</v>
      </c>
      <c r="AA126" s="301">
        <f>(AA128+AA129)/2</f>
        <v>25823</v>
      </c>
      <c r="AB126" s="301">
        <f t="shared" ref="AB126" si="32">AB128+AB129</f>
        <v>26875</v>
      </c>
      <c r="AC126" s="301">
        <f t="shared" si="28"/>
        <v>26875</v>
      </c>
      <c r="AD126" s="301">
        <f t="shared" si="28"/>
        <v>27917</v>
      </c>
      <c r="AE126" s="301">
        <f t="shared" si="28"/>
        <v>29028</v>
      </c>
      <c r="AF126" s="301">
        <f t="shared" si="28"/>
        <v>30208</v>
      </c>
      <c r="AG126" s="302">
        <f t="shared" ref="AG126:AH126" si="33">AG128+AG129</f>
        <v>2.79</v>
      </c>
      <c r="AH126" s="302">
        <f t="shared" si="33"/>
        <v>3.87</v>
      </c>
      <c r="AI126" s="302">
        <f t="shared" si="28"/>
        <v>3.87</v>
      </c>
      <c r="AJ126" s="302">
        <f t="shared" si="28"/>
        <v>4.0247999999999999</v>
      </c>
      <c r="AK126" s="302">
        <f t="shared" si="28"/>
        <v>4.1857920000000002</v>
      </c>
      <c r="AL126" s="302">
        <f t="shared" si="28"/>
        <v>4.3532236800000002</v>
      </c>
    </row>
    <row r="127" spans="1:40" ht="15.75" x14ac:dyDescent="0.2">
      <c r="A127" s="256" t="s">
        <v>258</v>
      </c>
      <c r="B127" s="257"/>
      <c r="C127" s="264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303"/>
      <c r="AH127" s="303"/>
      <c r="AI127" s="303"/>
      <c r="AJ127" s="303"/>
      <c r="AK127" s="303"/>
      <c r="AL127" s="303"/>
    </row>
    <row r="128" spans="1:40" ht="15.75" x14ac:dyDescent="0.2">
      <c r="A128" s="261" t="s">
        <v>639</v>
      </c>
      <c r="B128" s="262" t="s">
        <v>636</v>
      </c>
      <c r="C128" s="265">
        <v>5.32</v>
      </c>
      <c r="D128" s="304"/>
      <c r="E128" s="304"/>
      <c r="F128" s="304"/>
      <c r="G128" s="304"/>
      <c r="H128" s="304"/>
      <c r="I128" s="304">
        <v>5.32</v>
      </c>
      <c r="J128" s="304"/>
      <c r="K128" s="304"/>
      <c r="L128" s="304"/>
      <c r="M128" s="304"/>
      <c r="N128" s="304"/>
      <c r="O128" s="304">
        <v>0.77</v>
      </c>
      <c r="P128" s="304"/>
      <c r="Q128" s="304"/>
      <c r="R128" s="304"/>
      <c r="S128" s="304"/>
      <c r="T128" s="304"/>
      <c r="U128" s="292">
        <v>12</v>
      </c>
      <c r="V128" s="292"/>
      <c r="W128" s="292"/>
      <c r="X128" s="292"/>
      <c r="Y128" s="292"/>
      <c r="Z128" s="292"/>
      <c r="AA128" s="292">
        <v>25823</v>
      </c>
      <c r="AB128" s="292"/>
      <c r="AC128" s="292"/>
      <c r="AD128" s="292"/>
      <c r="AE128" s="292"/>
      <c r="AF128" s="292"/>
      <c r="AG128" s="304">
        <v>1.55</v>
      </c>
      <c r="AH128" s="304"/>
      <c r="AI128" s="304"/>
      <c r="AJ128" s="304"/>
      <c r="AK128" s="304"/>
      <c r="AL128" s="304"/>
    </row>
    <row r="129" spans="1:38" s="242" customFormat="1" ht="15.75" x14ac:dyDescent="0.2">
      <c r="A129" s="261" t="s">
        <v>654</v>
      </c>
      <c r="B129" s="262" t="s">
        <v>636</v>
      </c>
      <c r="C129" s="265">
        <v>5.32</v>
      </c>
      <c r="D129" s="304">
        <v>10.64</v>
      </c>
      <c r="E129" s="304">
        <v>10.64</v>
      </c>
      <c r="F129" s="304">
        <f t="shared" ref="F129" si="34">E129*104%</f>
        <v>11.065600000000002</v>
      </c>
      <c r="G129" s="304">
        <f t="shared" ref="G129" si="35">F129*104%</f>
        <v>11.508224000000002</v>
      </c>
      <c r="H129" s="304">
        <f t="shared" ref="H129" si="36">G129*104%</f>
        <v>11.968552960000002</v>
      </c>
      <c r="I129" s="304">
        <v>5.32</v>
      </c>
      <c r="J129" s="304">
        <v>10.64</v>
      </c>
      <c r="K129" s="304">
        <v>10.64</v>
      </c>
      <c r="L129" s="304">
        <f t="shared" ref="L129" si="37">K129*104%</f>
        <v>11.065600000000002</v>
      </c>
      <c r="M129" s="304">
        <f t="shared" ref="M129" si="38">L129*104%</f>
        <v>11.508224000000002</v>
      </c>
      <c r="N129" s="304">
        <f t="shared" ref="N129" si="39">M129*104%</f>
        <v>11.968552960000002</v>
      </c>
      <c r="O129" s="304">
        <v>0.77</v>
      </c>
      <c r="P129" s="304">
        <v>0.8</v>
      </c>
      <c r="Q129" s="304">
        <v>0.8</v>
      </c>
      <c r="R129" s="304">
        <f t="shared" ref="R129" si="40">Q129*104%</f>
        <v>0.83200000000000007</v>
      </c>
      <c r="S129" s="304">
        <f t="shared" ref="S129" si="41">R129*104%</f>
        <v>0.86528000000000016</v>
      </c>
      <c r="T129" s="304">
        <f t="shared" ref="T129" si="42">S129*104%</f>
        <v>0.89989120000000022</v>
      </c>
      <c r="U129" s="292">
        <v>12</v>
      </c>
      <c r="V129" s="292">
        <v>12</v>
      </c>
      <c r="W129" s="292">
        <v>12</v>
      </c>
      <c r="X129" s="292">
        <v>12</v>
      </c>
      <c r="Y129" s="292">
        <v>12</v>
      </c>
      <c r="Z129" s="292">
        <v>12</v>
      </c>
      <c r="AA129" s="292">
        <v>25823</v>
      </c>
      <c r="AB129" s="292">
        <v>26875</v>
      </c>
      <c r="AC129" s="292">
        <v>26875</v>
      </c>
      <c r="AD129" s="292">
        <v>27917</v>
      </c>
      <c r="AE129" s="292">
        <v>29028</v>
      </c>
      <c r="AF129" s="292">
        <v>30208</v>
      </c>
      <c r="AG129" s="304">
        <v>1.24</v>
      </c>
      <c r="AH129" s="304">
        <v>3.87</v>
      </c>
      <c r="AI129" s="304">
        <v>3.87</v>
      </c>
      <c r="AJ129" s="304">
        <f t="shared" ref="AJ129" si="43">AI129*104%</f>
        <v>4.0247999999999999</v>
      </c>
      <c r="AK129" s="304">
        <f t="shared" ref="AK129" si="44">AJ129*104%</f>
        <v>4.1857920000000002</v>
      </c>
      <c r="AL129" s="304">
        <f t="shared" ref="AL129" si="45">AK129*104%</f>
        <v>4.3532236800000002</v>
      </c>
    </row>
    <row r="130" spans="1:38" x14ac:dyDescent="0.2">
      <c r="A130" s="256"/>
      <c r="B130" s="257"/>
      <c r="C130" s="338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</row>
    <row r="131" spans="1:38" ht="144" hidden="1" customHeight="1" x14ac:dyDescent="0.2">
      <c r="A131" s="258" t="s">
        <v>243</v>
      </c>
      <c r="B131" s="257"/>
      <c r="C131" s="338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</row>
    <row r="132" spans="1:38" hidden="1" x14ac:dyDescent="0.2">
      <c r="A132" s="256" t="s">
        <v>258</v>
      </c>
      <c r="B132" s="257"/>
      <c r="C132" s="338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</row>
    <row r="133" spans="1:38" hidden="1" x14ac:dyDescent="0.2">
      <c r="A133" s="256"/>
      <c r="B133" s="257"/>
      <c r="C133" s="338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</row>
    <row r="134" spans="1:38" hidden="1" x14ac:dyDescent="0.2">
      <c r="A134" s="256"/>
      <c r="B134" s="257"/>
      <c r="C134" s="338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</row>
    <row r="135" spans="1:38" ht="18.75" hidden="1" x14ac:dyDescent="0.2">
      <c r="A135" s="258" t="s">
        <v>286</v>
      </c>
      <c r="B135" s="257"/>
      <c r="C135" s="338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</row>
    <row r="136" spans="1:38" hidden="1" x14ac:dyDescent="0.2">
      <c r="A136" s="257" t="s">
        <v>258</v>
      </c>
      <c r="B136" s="257"/>
      <c r="C136" s="338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</row>
    <row r="137" spans="1:38" hidden="1" x14ac:dyDescent="0.2">
      <c r="A137" s="256"/>
      <c r="B137" s="257"/>
      <c r="C137" s="338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</row>
    <row r="138" spans="1:38" hidden="1" x14ac:dyDescent="0.2">
      <c r="A138" s="256"/>
      <c r="B138" s="257"/>
      <c r="C138" s="338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</row>
    <row r="139" spans="1:38" ht="93.75" x14ac:dyDescent="0.2">
      <c r="A139" s="258" t="s">
        <v>287</v>
      </c>
      <c r="B139" s="257"/>
      <c r="C139" s="263">
        <f t="shared" ref="C139:D139" si="46">C141+C142+C143+C144+C145</f>
        <v>3.3082979999999997</v>
      </c>
      <c r="D139" s="302">
        <f t="shared" si="46"/>
        <v>3.3082979999999997</v>
      </c>
      <c r="E139" s="302">
        <f t="shared" ref="E139:AL139" si="47">E141+E142+E143+E144+E145</f>
        <v>3.3082979999999997</v>
      </c>
      <c r="F139" s="302">
        <f t="shared" si="47"/>
        <v>3.4406299199999997</v>
      </c>
      <c r="G139" s="302">
        <f t="shared" si="47"/>
        <v>3.5782551167999999</v>
      </c>
      <c r="H139" s="302">
        <f t="shared" si="47"/>
        <v>3.7213853214719999</v>
      </c>
      <c r="I139" s="302">
        <f t="shared" si="47"/>
        <v>3.3082979999999997</v>
      </c>
      <c r="J139" s="302">
        <f t="shared" si="47"/>
        <v>3.3082979999999997</v>
      </c>
      <c r="K139" s="302">
        <f t="shared" ref="K139" si="48">K141+K142+K143+K144+K145</f>
        <v>3.3082979999999997</v>
      </c>
      <c r="L139" s="302">
        <f t="shared" si="47"/>
        <v>3.4406299199999997</v>
      </c>
      <c r="M139" s="302">
        <f t="shared" si="47"/>
        <v>3.5782551167999999</v>
      </c>
      <c r="N139" s="302">
        <f t="shared" si="47"/>
        <v>3.7213853214719999</v>
      </c>
      <c r="O139" s="302">
        <f t="shared" ref="O139:P139" si="49">O141+O142+O143+O144+O145</f>
        <v>0.59</v>
      </c>
      <c r="P139" s="302">
        <f t="shared" si="49"/>
        <v>0.6141899999999999</v>
      </c>
      <c r="Q139" s="302">
        <f t="shared" si="47"/>
        <v>0.6141899999999999</v>
      </c>
      <c r="R139" s="302">
        <f t="shared" si="47"/>
        <v>0.63875759999999993</v>
      </c>
      <c r="S139" s="302">
        <f t="shared" si="47"/>
        <v>0.66430790399999995</v>
      </c>
      <c r="T139" s="302">
        <f t="shared" si="47"/>
        <v>0.69088022015999995</v>
      </c>
      <c r="U139" s="301">
        <f t="shared" ref="U139:V139" si="50">U141+U142+U143+U144+U145</f>
        <v>24</v>
      </c>
      <c r="V139" s="301">
        <f t="shared" si="50"/>
        <v>24</v>
      </c>
      <c r="W139" s="301">
        <f t="shared" si="47"/>
        <v>24</v>
      </c>
      <c r="X139" s="301">
        <f t="shared" si="47"/>
        <v>24</v>
      </c>
      <c r="Y139" s="301">
        <f t="shared" si="47"/>
        <v>24</v>
      </c>
      <c r="Z139" s="301">
        <f t="shared" si="47"/>
        <v>24</v>
      </c>
      <c r="AA139" s="301">
        <f t="shared" ref="AA139:AB139" si="51">(AA141+AA142+AA143+AA144+AA145+AA146+AA147)/2</f>
        <v>25493.048999999999</v>
      </c>
      <c r="AB139" s="301">
        <f t="shared" si="51"/>
        <v>26686</v>
      </c>
      <c r="AC139" s="301">
        <f t="shared" ref="AC139:AF139" si="52">(AC141+AC142+AC143+AC144+AC145+AC146+AC147)/2</f>
        <v>27753.440000000002</v>
      </c>
      <c r="AD139" s="301">
        <f t="shared" si="52"/>
        <v>28863.577600000004</v>
      </c>
      <c r="AE139" s="301">
        <f t="shared" si="52"/>
        <v>30018.120704000004</v>
      </c>
      <c r="AF139" s="301">
        <f t="shared" si="52"/>
        <v>31218.845532160005</v>
      </c>
      <c r="AG139" s="302">
        <f t="shared" ref="AG139:AH139" si="53">AG141+AG142+AG143+AG144+AG145</f>
        <v>2.4484319999999995</v>
      </c>
      <c r="AH139" s="302">
        <f t="shared" si="53"/>
        <v>2.5463692799999995</v>
      </c>
      <c r="AI139" s="302">
        <f t="shared" si="47"/>
        <v>2.6482240511999997</v>
      </c>
      <c r="AJ139" s="302">
        <f t="shared" si="47"/>
        <v>2.7541530132479997</v>
      </c>
      <c r="AK139" s="302">
        <f t="shared" si="47"/>
        <v>2.8643191337779199</v>
      </c>
      <c r="AL139" s="302">
        <f t="shared" si="47"/>
        <v>2.9788918991290365</v>
      </c>
    </row>
    <row r="140" spans="1:38" ht="15.75" x14ac:dyDescent="0.2">
      <c r="A140" s="257" t="s">
        <v>258</v>
      </c>
      <c r="B140" s="257"/>
      <c r="C140" s="264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303"/>
      <c r="AH140" s="303"/>
      <c r="AI140" s="303"/>
      <c r="AJ140" s="303"/>
      <c r="AK140" s="303"/>
      <c r="AL140" s="303"/>
    </row>
    <row r="141" spans="1:38" s="241" customFormat="1" ht="15.75" x14ac:dyDescent="0.2">
      <c r="A141" s="261" t="s">
        <v>640</v>
      </c>
      <c r="B141" s="262" t="s">
        <v>636</v>
      </c>
      <c r="C141" s="265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292">
        <v>8</v>
      </c>
      <c r="V141" s="292">
        <v>8</v>
      </c>
      <c r="W141" s="292">
        <v>8</v>
      </c>
      <c r="X141" s="292">
        <v>8</v>
      </c>
      <c r="Y141" s="292">
        <v>8</v>
      </c>
      <c r="Z141" s="292">
        <v>8</v>
      </c>
      <c r="AA141" s="292"/>
      <c r="AB141" s="292"/>
      <c r="AC141" s="292"/>
      <c r="AD141" s="292"/>
      <c r="AE141" s="292"/>
      <c r="AF141" s="292"/>
      <c r="AG141" s="304"/>
      <c r="AH141" s="304"/>
      <c r="AI141" s="304"/>
      <c r="AJ141" s="304"/>
      <c r="AK141" s="304"/>
      <c r="AL141" s="304"/>
    </row>
    <row r="142" spans="1:38" s="241" customFormat="1" ht="15.75" x14ac:dyDescent="0.2">
      <c r="A142" s="261" t="s">
        <v>641</v>
      </c>
      <c r="B142" s="262" t="s">
        <v>636</v>
      </c>
      <c r="C142" s="265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292">
        <v>1</v>
      </c>
      <c r="V142" s="292">
        <v>1</v>
      </c>
      <c r="W142" s="292">
        <v>1</v>
      </c>
      <c r="X142" s="292">
        <v>1</v>
      </c>
      <c r="Y142" s="292">
        <v>1</v>
      </c>
      <c r="Z142" s="292">
        <v>1</v>
      </c>
      <c r="AA142" s="292"/>
      <c r="AB142" s="292"/>
      <c r="AC142" s="292"/>
      <c r="AD142" s="292"/>
      <c r="AE142" s="292"/>
      <c r="AF142" s="292"/>
      <c r="AG142" s="304"/>
      <c r="AH142" s="304"/>
      <c r="AI142" s="304"/>
      <c r="AJ142" s="304"/>
      <c r="AK142" s="304"/>
      <c r="AL142" s="304"/>
    </row>
    <row r="143" spans="1:38" s="241" customFormat="1" ht="15.75" x14ac:dyDescent="0.2">
      <c r="A143" s="261" t="s">
        <v>642</v>
      </c>
      <c r="B143" s="262" t="s">
        <v>636</v>
      </c>
      <c r="C143" s="265">
        <v>1.3428899999999999</v>
      </c>
      <c r="D143" s="304">
        <v>1.3428899999999999</v>
      </c>
      <c r="E143" s="304">
        <v>1.3428899999999999</v>
      </c>
      <c r="F143" s="304">
        <f t="shared" ref="F143:H143" si="54">E143*104%</f>
        <v>1.3966056</v>
      </c>
      <c r="G143" s="304">
        <f t="shared" si="54"/>
        <v>1.452469824</v>
      </c>
      <c r="H143" s="304">
        <f t="shared" si="54"/>
        <v>1.5105686169600001</v>
      </c>
      <c r="I143" s="304">
        <v>1.3428899999999999</v>
      </c>
      <c r="J143" s="304">
        <v>1.3428899999999999</v>
      </c>
      <c r="K143" s="304">
        <v>1.3428899999999999</v>
      </c>
      <c r="L143" s="304">
        <f t="shared" ref="L143:N143" si="55">K143*104%</f>
        <v>1.3966056</v>
      </c>
      <c r="M143" s="304">
        <f t="shared" si="55"/>
        <v>1.452469824</v>
      </c>
      <c r="N143" s="304">
        <f t="shared" si="55"/>
        <v>1.5105686169600001</v>
      </c>
      <c r="O143" s="304">
        <v>0.24</v>
      </c>
      <c r="P143" s="304">
        <v>0.24983999999999998</v>
      </c>
      <c r="Q143" s="304">
        <v>0.24983999999999998</v>
      </c>
      <c r="R143" s="304">
        <f t="shared" ref="R143:T143" si="56">Q143*104%</f>
        <v>0.2598336</v>
      </c>
      <c r="S143" s="304">
        <f t="shared" si="56"/>
        <v>0.27022694400000002</v>
      </c>
      <c r="T143" s="304">
        <f t="shared" si="56"/>
        <v>0.28103602176000003</v>
      </c>
      <c r="U143" s="292">
        <v>2</v>
      </c>
      <c r="V143" s="292">
        <v>2</v>
      </c>
      <c r="W143" s="292">
        <v>2</v>
      </c>
      <c r="X143" s="292">
        <v>2</v>
      </c>
      <c r="Y143" s="292">
        <v>2</v>
      </c>
      <c r="Z143" s="292">
        <v>2</v>
      </c>
      <c r="AA143" s="292">
        <v>25493.048999999999</v>
      </c>
      <c r="AB143" s="292">
        <v>26686</v>
      </c>
      <c r="AC143" s="292">
        <f t="shared" ref="AC143:AC144" si="57">AB143*104%</f>
        <v>27753.440000000002</v>
      </c>
      <c r="AD143" s="292">
        <f t="shared" ref="AD143:AD144" si="58">AC143*104%</f>
        <v>28863.577600000004</v>
      </c>
      <c r="AE143" s="292">
        <f t="shared" ref="AE143:AE144" si="59">AD143*104%</f>
        <v>30018.120704000004</v>
      </c>
      <c r="AF143" s="292">
        <f t="shared" ref="AF143:AF144" si="60">AE143*104%</f>
        <v>31218.845532160005</v>
      </c>
      <c r="AG143" s="304">
        <v>0.61210799999999987</v>
      </c>
      <c r="AH143" s="304">
        <f t="shared" ref="AH143:AH144" si="61">AG143*104%</f>
        <v>0.63659231999999988</v>
      </c>
      <c r="AI143" s="304">
        <f t="shared" ref="AI143:AI144" si="62">AH143*104%</f>
        <v>0.66205601279999993</v>
      </c>
      <c r="AJ143" s="304">
        <f t="shared" ref="AJ143:AJ144" si="63">AI143*104%</f>
        <v>0.68853825331199991</v>
      </c>
      <c r="AK143" s="304">
        <f t="shared" ref="AK143:AK144" si="64">AJ143*104%</f>
        <v>0.71607978344447998</v>
      </c>
      <c r="AL143" s="304">
        <f t="shared" ref="AL143" si="65">AK143*104%</f>
        <v>0.74472297478225924</v>
      </c>
    </row>
    <row r="144" spans="1:38" s="241" customFormat="1" ht="15.75" x14ac:dyDescent="0.2">
      <c r="A144" s="261" t="s">
        <v>643</v>
      </c>
      <c r="B144" s="262" t="s">
        <v>636</v>
      </c>
      <c r="C144" s="265">
        <v>1.9654079999999998</v>
      </c>
      <c r="D144" s="304">
        <v>1.9654079999999998</v>
      </c>
      <c r="E144" s="304">
        <v>1.9654079999999998</v>
      </c>
      <c r="F144" s="304">
        <f t="shared" ref="F144:H144" si="66">E144*104%</f>
        <v>2.0440243199999997</v>
      </c>
      <c r="G144" s="304">
        <f t="shared" si="66"/>
        <v>2.1257852927999998</v>
      </c>
      <c r="H144" s="304">
        <f t="shared" si="66"/>
        <v>2.2108167045119997</v>
      </c>
      <c r="I144" s="304">
        <v>1.9654079999999998</v>
      </c>
      <c r="J144" s="304">
        <v>1.9654079999999998</v>
      </c>
      <c r="K144" s="304">
        <v>1.9654079999999998</v>
      </c>
      <c r="L144" s="304">
        <f t="shared" ref="L144:N144" si="67">K144*104%</f>
        <v>2.0440243199999997</v>
      </c>
      <c r="M144" s="304">
        <f t="shared" si="67"/>
        <v>2.1257852927999998</v>
      </c>
      <c r="N144" s="304">
        <f t="shared" si="67"/>
        <v>2.2108167045119997</v>
      </c>
      <c r="O144" s="304">
        <v>0.35</v>
      </c>
      <c r="P144" s="304">
        <v>0.36434999999999995</v>
      </c>
      <c r="Q144" s="304">
        <v>0.36434999999999995</v>
      </c>
      <c r="R144" s="304">
        <f t="shared" ref="R144:T144" si="68">Q144*104%</f>
        <v>0.37892399999999998</v>
      </c>
      <c r="S144" s="304">
        <f t="shared" si="68"/>
        <v>0.39408095999999998</v>
      </c>
      <c r="T144" s="304">
        <f t="shared" si="68"/>
        <v>0.40984419839999997</v>
      </c>
      <c r="U144" s="292">
        <v>6</v>
      </c>
      <c r="V144" s="292">
        <v>6</v>
      </c>
      <c r="W144" s="292">
        <v>6</v>
      </c>
      <c r="X144" s="292">
        <v>6</v>
      </c>
      <c r="Y144" s="292">
        <v>6</v>
      </c>
      <c r="Z144" s="292">
        <v>6</v>
      </c>
      <c r="AA144" s="292">
        <v>25493.048999999999</v>
      </c>
      <c r="AB144" s="292">
        <v>26686</v>
      </c>
      <c r="AC144" s="292">
        <f t="shared" si="57"/>
        <v>27753.440000000002</v>
      </c>
      <c r="AD144" s="292">
        <f t="shared" si="58"/>
        <v>28863.577600000004</v>
      </c>
      <c r="AE144" s="292">
        <f t="shared" si="59"/>
        <v>30018.120704000004</v>
      </c>
      <c r="AF144" s="292">
        <f t="shared" si="60"/>
        <v>31218.845532160005</v>
      </c>
      <c r="AG144" s="304">
        <v>1.8363239999999998</v>
      </c>
      <c r="AH144" s="304">
        <f t="shared" si="61"/>
        <v>1.9097769599999999</v>
      </c>
      <c r="AI144" s="304">
        <f t="shared" si="62"/>
        <v>1.9861680384</v>
      </c>
      <c r="AJ144" s="304">
        <f t="shared" si="63"/>
        <v>2.065614759936</v>
      </c>
      <c r="AK144" s="304">
        <f t="shared" si="64"/>
        <v>2.1482393503334398</v>
      </c>
      <c r="AL144" s="304">
        <f t="shared" ref="AL144" si="69">AK144*104%</f>
        <v>2.2341689243467773</v>
      </c>
    </row>
    <row r="145" spans="1:38" ht="15.75" x14ac:dyDescent="0.2">
      <c r="A145" s="261" t="s">
        <v>644</v>
      </c>
      <c r="B145" s="262" t="s">
        <v>636</v>
      </c>
      <c r="C145" s="265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292">
        <v>7</v>
      </c>
      <c r="V145" s="292">
        <v>7</v>
      </c>
      <c r="W145" s="292">
        <v>7</v>
      </c>
      <c r="X145" s="292">
        <v>7</v>
      </c>
      <c r="Y145" s="292">
        <v>7</v>
      </c>
      <c r="Z145" s="292">
        <v>7</v>
      </c>
      <c r="AA145" s="292"/>
      <c r="AB145" s="292"/>
      <c r="AC145" s="292"/>
      <c r="AD145" s="292"/>
      <c r="AE145" s="292"/>
      <c r="AF145" s="292"/>
      <c r="AG145" s="304"/>
      <c r="AH145" s="304"/>
      <c r="AI145" s="304"/>
      <c r="AJ145" s="304"/>
      <c r="AK145" s="304"/>
      <c r="AL145" s="304"/>
    </row>
    <row r="146" spans="1:38" x14ac:dyDescent="0.2">
      <c r="A146" s="256"/>
      <c r="B146" s="257"/>
      <c r="C146" s="338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L146" s="305"/>
    </row>
    <row r="147" spans="1:38" ht="37.5" hidden="1" x14ac:dyDescent="0.2">
      <c r="A147" s="258" t="s">
        <v>288</v>
      </c>
      <c r="B147" s="257"/>
      <c r="C147" s="338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L147" s="305"/>
    </row>
    <row r="148" spans="1:38" hidden="1" x14ac:dyDescent="0.2">
      <c r="A148" s="257" t="s">
        <v>258</v>
      </c>
      <c r="B148" s="257"/>
      <c r="C148" s="338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</row>
    <row r="149" spans="1:38" hidden="1" x14ac:dyDescent="0.2">
      <c r="A149" s="256"/>
      <c r="B149" s="257"/>
      <c r="C149" s="338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</row>
    <row r="150" spans="1:38" hidden="1" x14ac:dyDescent="0.2">
      <c r="A150" s="256"/>
      <c r="B150" s="257"/>
      <c r="C150" s="338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</row>
    <row r="151" spans="1:38" ht="84" hidden="1" customHeight="1" x14ac:dyDescent="0.2">
      <c r="A151" s="258" t="s">
        <v>289</v>
      </c>
      <c r="B151" s="257"/>
      <c r="C151" s="338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</row>
    <row r="152" spans="1:38" hidden="1" x14ac:dyDescent="0.2">
      <c r="A152" s="257" t="s">
        <v>258</v>
      </c>
      <c r="B152" s="257"/>
      <c r="C152" s="338"/>
      <c r="D152" s="305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</row>
    <row r="153" spans="1:38" hidden="1" x14ac:dyDescent="0.2">
      <c r="A153" s="256"/>
      <c r="B153" s="257"/>
      <c r="C153" s="338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</row>
    <row r="154" spans="1:38" hidden="1" x14ac:dyDescent="0.2">
      <c r="A154" s="256"/>
      <c r="B154" s="257"/>
      <c r="C154" s="338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</row>
    <row r="155" spans="1:38" ht="56.25" x14ac:dyDescent="0.2">
      <c r="A155" s="258" t="s">
        <v>290</v>
      </c>
      <c r="B155" s="257"/>
      <c r="C155" s="263">
        <f t="shared" ref="C155:D155" si="70">C157</f>
        <v>0</v>
      </c>
      <c r="D155" s="302">
        <f t="shared" si="70"/>
        <v>0</v>
      </c>
      <c r="E155" s="302">
        <f t="shared" ref="E155:AL155" si="71">E157</f>
        <v>0</v>
      </c>
      <c r="F155" s="302">
        <f t="shared" si="71"/>
        <v>0</v>
      </c>
      <c r="G155" s="302">
        <f t="shared" si="71"/>
        <v>0</v>
      </c>
      <c r="H155" s="302">
        <f t="shared" si="71"/>
        <v>0</v>
      </c>
      <c r="I155" s="302">
        <f t="shared" si="71"/>
        <v>0</v>
      </c>
      <c r="J155" s="302">
        <f t="shared" si="71"/>
        <v>0</v>
      </c>
      <c r="K155" s="302">
        <f t="shared" ref="K155" si="72">K157</f>
        <v>0</v>
      </c>
      <c r="L155" s="302">
        <f t="shared" si="71"/>
        <v>0</v>
      </c>
      <c r="M155" s="302">
        <f t="shared" si="71"/>
        <v>0</v>
      </c>
      <c r="N155" s="302">
        <f t="shared" si="71"/>
        <v>0</v>
      </c>
      <c r="O155" s="302">
        <f t="shared" ref="O155:P155" si="73">O157</f>
        <v>0</v>
      </c>
      <c r="P155" s="302">
        <f t="shared" si="73"/>
        <v>0</v>
      </c>
      <c r="Q155" s="302">
        <f t="shared" si="71"/>
        <v>0</v>
      </c>
      <c r="R155" s="302">
        <f t="shared" si="71"/>
        <v>0</v>
      </c>
      <c r="S155" s="302">
        <f t="shared" si="71"/>
        <v>0</v>
      </c>
      <c r="T155" s="302">
        <f t="shared" si="71"/>
        <v>0</v>
      </c>
      <c r="U155" s="301">
        <f t="shared" ref="U155:V155" si="74">U157</f>
        <v>3</v>
      </c>
      <c r="V155" s="301">
        <f t="shared" si="74"/>
        <v>3</v>
      </c>
      <c r="W155" s="301">
        <f t="shared" si="71"/>
        <v>3</v>
      </c>
      <c r="X155" s="301">
        <f t="shared" si="71"/>
        <v>3</v>
      </c>
      <c r="Y155" s="301">
        <f t="shared" si="71"/>
        <v>3</v>
      </c>
      <c r="Z155" s="301">
        <f t="shared" si="71"/>
        <v>3</v>
      </c>
      <c r="AA155" s="301">
        <f t="shared" ref="AA155:AB155" si="75">AA157</f>
        <v>0</v>
      </c>
      <c r="AB155" s="301">
        <f t="shared" si="75"/>
        <v>0</v>
      </c>
      <c r="AC155" s="301">
        <f t="shared" si="71"/>
        <v>0</v>
      </c>
      <c r="AD155" s="301">
        <f t="shared" si="71"/>
        <v>0</v>
      </c>
      <c r="AE155" s="301">
        <f t="shared" si="71"/>
        <v>0</v>
      </c>
      <c r="AF155" s="301">
        <f t="shared" si="71"/>
        <v>0</v>
      </c>
      <c r="AG155" s="302">
        <f t="shared" ref="AG155:AH155" si="76">AG157</f>
        <v>0</v>
      </c>
      <c r="AH155" s="302">
        <f t="shared" si="76"/>
        <v>0</v>
      </c>
      <c r="AI155" s="302">
        <f t="shared" si="71"/>
        <v>0</v>
      </c>
      <c r="AJ155" s="302">
        <f t="shared" si="71"/>
        <v>0</v>
      </c>
      <c r="AK155" s="302">
        <f t="shared" si="71"/>
        <v>0</v>
      </c>
      <c r="AL155" s="302">
        <f t="shared" si="71"/>
        <v>0</v>
      </c>
    </row>
    <row r="156" spans="1:38" ht="15.75" x14ac:dyDescent="0.2">
      <c r="A156" s="257" t="s">
        <v>258</v>
      </c>
      <c r="B156" s="257"/>
      <c r="C156" s="264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303"/>
      <c r="AH156" s="303"/>
      <c r="AI156" s="303"/>
      <c r="AJ156" s="303"/>
      <c r="AK156" s="303"/>
      <c r="AL156" s="303"/>
    </row>
    <row r="157" spans="1:38" ht="15.75" x14ac:dyDescent="0.2">
      <c r="A157" s="261" t="s">
        <v>645</v>
      </c>
      <c r="B157" s="262" t="s">
        <v>636</v>
      </c>
      <c r="C157" s="265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292">
        <v>3</v>
      </c>
      <c r="V157" s="292">
        <v>3</v>
      </c>
      <c r="W157" s="292">
        <v>3</v>
      </c>
      <c r="X157" s="292">
        <v>3</v>
      </c>
      <c r="Y157" s="292">
        <v>3</v>
      </c>
      <c r="Z157" s="292">
        <v>3</v>
      </c>
      <c r="AA157" s="292"/>
      <c r="AB157" s="292"/>
      <c r="AC157" s="292"/>
      <c r="AD157" s="292"/>
      <c r="AE157" s="292"/>
      <c r="AF157" s="292"/>
      <c r="AG157" s="304"/>
      <c r="AH157" s="304"/>
      <c r="AI157" s="304"/>
      <c r="AJ157" s="304"/>
      <c r="AK157" s="304"/>
      <c r="AL157" s="304"/>
    </row>
    <row r="158" spans="1:38" x14ac:dyDescent="0.2">
      <c r="A158" s="256"/>
      <c r="B158" s="257"/>
      <c r="C158" s="338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</row>
    <row r="159" spans="1:38" ht="18.75" x14ac:dyDescent="0.2">
      <c r="A159" s="258" t="s">
        <v>10</v>
      </c>
      <c r="B159" s="257"/>
      <c r="C159" s="263">
        <f t="shared" ref="C159:D159" si="77">C161+C162+C163+C164+C165+C166+C167</f>
        <v>0</v>
      </c>
      <c r="D159" s="302">
        <f t="shared" si="77"/>
        <v>0</v>
      </c>
      <c r="E159" s="302">
        <f t="shared" ref="E159:AL159" si="78">E161+E162+E163+E164+E165+E166+E167</f>
        <v>0</v>
      </c>
      <c r="F159" s="302">
        <f t="shared" si="78"/>
        <v>0</v>
      </c>
      <c r="G159" s="302">
        <f t="shared" si="78"/>
        <v>0</v>
      </c>
      <c r="H159" s="302">
        <f t="shared" si="78"/>
        <v>0</v>
      </c>
      <c r="I159" s="302">
        <f t="shared" si="78"/>
        <v>0</v>
      </c>
      <c r="J159" s="302">
        <f t="shared" si="78"/>
        <v>0</v>
      </c>
      <c r="K159" s="302">
        <f t="shared" ref="K159" si="79">K161+K162+K163+K164+K165+K166+K167</f>
        <v>0</v>
      </c>
      <c r="L159" s="302">
        <f t="shared" si="78"/>
        <v>0</v>
      </c>
      <c r="M159" s="302">
        <f t="shared" si="78"/>
        <v>0</v>
      </c>
      <c r="N159" s="302">
        <f t="shared" si="78"/>
        <v>0</v>
      </c>
      <c r="O159" s="302">
        <f t="shared" ref="O159:P159" si="80">O161+O162+O163+O164+O165+O166+O167</f>
        <v>0</v>
      </c>
      <c r="P159" s="302">
        <f t="shared" si="80"/>
        <v>0</v>
      </c>
      <c r="Q159" s="302">
        <f t="shared" si="78"/>
        <v>0</v>
      </c>
      <c r="R159" s="302">
        <f t="shared" si="78"/>
        <v>0</v>
      </c>
      <c r="S159" s="302">
        <f t="shared" si="78"/>
        <v>0</v>
      </c>
      <c r="T159" s="302">
        <f t="shared" si="78"/>
        <v>0</v>
      </c>
      <c r="U159" s="301">
        <f t="shared" ref="U159:V159" si="81">U161+U162+U163+U164+U165+U166+U167</f>
        <v>52</v>
      </c>
      <c r="V159" s="301">
        <f t="shared" si="81"/>
        <v>52</v>
      </c>
      <c r="W159" s="301">
        <f t="shared" si="78"/>
        <v>52</v>
      </c>
      <c r="X159" s="301">
        <f t="shared" si="78"/>
        <v>52</v>
      </c>
      <c r="Y159" s="301">
        <f t="shared" si="78"/>
        <v>52</v>
      </c>
      <c r="Z159" s="301">
        <f t="shared" si="78"/>
        <v>52</v>
      </c>
      <c r="AA159" s="301">
        <f t="shared" ref="AA159" si="82">AG161*1000000/U161/12</f>
        <v>31200.000000000004</v>
      </c>
      <c r="AB159" s="301">
        <f t="shared" ref="AB159" si="83">AH161*1000000/V161/12</f>
        <v>32448.000000000004</v>
      </c>
      <c r="AC159" s="301">
        <f t="shared" ref="AC159:AF159" si="84">AI161*1000000/W161/12</f>
        <v>33745.920000000006</v>
      </c>
      <c r="AD159" s="301">
        <f t="shared" si="84"/>
        <v>35095.75680000001</v>
      </c>
      <c r="AE159" s="301">
        <f t="shared" si="84"/>
        <v>36499.587072000017</v>
      </c>
      <c r="AF159" s="301">
        <f t="shared" si="84"/>
        <v>37959.570554880018</v>
      </c>
      <c r="AG159" s="302">
        <f t="shared" ref="AG159:AH159" si="85">AG161+AG162+AG163+AG164+AG165+AG166+AG167</f>
        <v>28.066000000000003</v>
      </c>
      <c r="AH159" s="302">
        <f t="shared" si="85"/>
        <v>29.397040000000001</v>
      </c>
      <c r="AI159" s="302">
        <f t="shared" si="78"/>
        <v>30.794521600000007</v>
      </c>
      <c r="AJ159" s="302">
        <f t="shared" si="78"/>
        <v>31.861102464000009</v>
      </c>
      <c r="AK159" s="302">
        <f t="shared" si="78"/>
        <v>32.97034656256001</v>
      </c>
      <c r="AL159" s="302">
        <f t="shared" si="78"/>
        <v>34.123960425062414</v>
      </c>
    </row>
    <row r="160" spans="1:38" ht="15.75" x14ac:dyDescent="0.2">
      <c r="A160" s="257" t="s">
        <v>258</v>
      </c>
      <c r="B160" s="257"/>
      <c r="C160" s="264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303"/>
      <c r="AH160" s="303"/>
      <c r="AI160" s="303"/>
      <c r="AJ160" s="303"/>
      <c r="AK160" s="303"/>
      <c r="AL160" s="303"/>
    </row>
    <row r="161" spans="1:38" s="242" customFormat="1" ht="15.75" x14ac:dyDescent="0.2">
      <c r="A161" s="261" t="s">
        <v>646</v>
      </c>
      <c r="B161" s="262" t="s">
        <v>636</v>
      </c>
      <c r="C161" s="265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292">
        <v>3</v>
      </c>
      <c r="V161" s="292">
        <v>3</v>
      </c>
      <c r="W161" s="292">
        <v>3</v>
      </c>
      <c r="X161" s="292">
        <v>3</v>
      </c>
      <c r="Y161" s="292">
        <v>3</v>
      </c>
      <c r="Z161" s="292">
        <v>3</v>
      </c>
      <c r="AA161" s="292">
        <v>31200.000000000004</v>
      </c>
      <c r="AB161" s="292">
        <v>32448.000000000004</v>
      </c>
      <c r="AC161" s="292">
        <f t="shared" ref="AC161:AC162" si="86">AB161*104%</f>
        <v>33745.920000000006</v>
      </c>
      <c r="AD161" s="292">
        <f t="shared" ref="AD161:AD162" si="87">AC161*104%</f>
        <v>35095.75680000001</v>
      </c>
      <c r="AE161" s="292">
        <f t="shared" ref="AE161:AE162" si="88">AD161*104%</f>
        <v>36499.587072000009</v>
      </c>
      <c r="AF161" s="292">
        <f t="shared" ref="AF161:AF162" si="89">AE161*104%</f>
        <v>37959.570554880011</v>
      </c>
      <c r="AG161" s="304">
        <v>1.1232000000000002</v>
      </c>
      <c r="AH161" s="304">
        <f t="shared" ref="AH161:AH162" si="90">AG161*104%</f>
        <v>1.1681280000000003</v>
      </c>
      <c r="AI161" s="304">
        <f t="shared" ref="AI161:AI162" si="91">AH161*104%</f>
        <v>1.2148531200000003</v>
      </c>
      <c r="AJ161" s="304">
        <f t="shared" ref="AJ161:AJ162" si="92">AI161*104%</f>
        <v>1.2634472448000005</v>
      </c>
      <c r="AK161" s="304">
        <f t="shared" ref="AK161:AL161" si="93">AJ161*104%</f>
        <v>1.3139851345920006</v>
      </c>
      <c r="AL161" s="304">
        <f t="shared" si="93"/>
        <v>1.3665445399756806</v>
      </c>
    </row>
    <row r="162" spans="1:38" s="242" customFormat="1" ht="15.75" x14ac:dyDescent="0.2">
      <c r="A162" s="261" t="s">
        <v>647</v>
      </c>
      <c r="B162" s="262" t="s">
        <v>636</v>
      </c>
      <c r="C162" s="265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292">
        <v>33</v>
      </c>
      <c r="V162" s="292">
        <v>33</v>
      </c>
      <c r="W162" s="292">
        <v>33</v>
      </c>
      <c r="X162" s="292">
        <v>33</v>
      </c>
      <c r="Y162" s="292">
        <v>33</v>
      </c>
      <c r="Z162" s="292">
        <v>33</v>
      </c>
      <c r="AA162" s="292">
        <v>54678.787878787894</v>
      </c>
      <c r="AB162" s="292">
        <v>56865.939393939399</v>
      </c>
      <c r="AC162" s="292">
        <f t="shared" si="86"/>
        <v>59140.57696969698</v>
      </c>
      <c r="AD162" s="292">
        <f t="shared" si="87"/>
        <v>61506.200048484861</v>
      </c>
      <c r="AE162" s="292">
        <f t="shared" si="88"/>
        <v>63966.44805042426</v>
      </c>
      <c r="AF162" s="292">
        <f t="shared" si="89"/>
        <v>66525.105972441233</v>
      </c>
      <c r="AG162" s="304">
        <v>21.652800000000003</v>
      </c>
      <c r="AH162" s="304">
        <f t="shared" si="90"/>
        <v>22.518912000000004</v>
      </c>
      <c r="AI162" s="304">
        <f t="shared" si="91"/>
        <v>23.419668480000006</v>
      </c>
      <c r="AJ162" s="304">
        <f t="shared" si="92"/>
        <v>24.356455219200008</v>
      </c>
      <c r="AK162" s="304">
        <f t="shared" ref="AK162:AL162" si="94">AJ162*104%</f>
        <v>25.330713427968011</v>
      </c>
      <c r="AL162" s="304">
        <f t="shared" si="94"/>
        <v>26.343941965086731</v>
      </c>
    </row>
    <row r="163" spans="1:38" s="242" customFormat="1" ht="15.75" x14ac:dyDescent="0.2">
      <c r="A163" s="261" t="s">
        <v>648</v>
      </c>
      <c r="B163" s="262" t="s">
        <v>636</v>
      </c>
      <c r="C163" s="265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292">
        <v>9</v>
      </c>
      <c r="V163" s="292">
        <v>9</v>
      </c>
      <c r="W163" s="292">
        <v>9</v>
      </c>
      <c r="X163" s="292">
        <v>9</v>
      </c>
      <c r="Y163" s="292">
        <v>9</v>
      </c>
      <c r="Z163" s="292">
        <v>9</v>
      </c>
      <c r="AA163" s="292">
        <v>32527</v>
      </c>
      <c r="AB163" s="292">
        <v>37613</v>
      </c>
      <c r="AC163" s="292">
        <v>40781</v>
      </c>
      <c r="AD163" s="292">
        <v>40781</v>
      </c>
      <c r="AE163" s="292">
        <v>40781</v>
      </c>
      <c r="AF163" s="292">
        <v>40781</v>
      </c>
      <c r="AG163" s="304">
        <v>3.51</v>
      </c>
      <c r="AH163" s="304">
        <v>3.81</v>
      </c>
      <c r="AI163" s="304">
        <v>4.13</v>
      </c>
      <c r="AJ163" s="304">
        <v>4.13</v>
      </c>
      <c r="AK163" s="304">
        <v>4.13</v>
      </c>
      <c r="AL163" s="304">
        <v>4.13</v>
      </c>
    </row>
    <row r="164" spans="1:38" s="242" customFormat="1" ht="15.75" x14ac:dyDescent="0.2">
      <c r="A164" s="261" t="s">
        <v>649</v>
      </c>
      <c r="B164" s="262" t="s">
        <v>636</v>
      </c>
      <c r="C164" s="265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292">
        <v>3</v>
      </c>
      <c r="V164" s="292">
        <v>3</v>
      </c>
      <c r="W164" s="292">
        <v>3</v>
      </c>
      <c r="X164" s="292">
        <v>3</v>
      </c>
      <c r="Y164" s="292">
        <v>3</v>
      </c>
      <c r="Z164" s="292">
        <v>3</v>
      </c>
      <c r="AA164" s="292">
        <v>49555.555555555555</v>
      </c>
      <c r="AB164" s="292">
        <v>52797</v>
      </c>
      <c r="AC164" s="292">
        <v>56569</v>
      </c>
      <c r="AD164" s="292">
        <f t="shared" ref="AD164:AF164" si="95">AC164*104%</f>
        <v>58831.76</v>
      </c>
      <c r="AE164" s="292">
        <f t="shared" si="95"/>
        <v>61185.030400000003</v>
      </c>
      <c r="AF164" s="292">
        <f t="shared" si="95"/>
        <v>63632.431616000009</v>
      </c>
      <c r="AG164" s="304">
        <v>1.78</v>
      </c>
      <c r="AH164" s="304">
        <v>1.9</v>
      </c>
      <c r="AI164" s="304">
        <v>2.0299999999999998</v>
      </c>
      <c r="AJ164" s="304">
        <f>AI164*104%</f>
        <v>2.1111999999999997</v>
      </c>
      <c r="AK164" s="304">
        <f t="shared" ref="AK164:AL164" si="96">AJ164*104%</f>
        <v>2.1956479999999998</v>
      </c>
      <c r="AL164" s="304">
        <f t="shared" si="96"/>
        <v>2.28347392</v>
      </c>
    </row>
    <row r="165" spans="1:38" s="242" customFormat="1" ht="15.75" x14ac:dyDescent="0.2">
      <c r="A165" s="261" t="s">
        <v>650</v>
      </c>
      <c r="B165" s="262" t="s">
        <v>636</v>
      </c>
      <c r="C165" s="265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292">
        <v>1</v>
      </c>
      <c r="V165" s="292">
        <v>1</v>
      </c>
      <c r="W165" s="292">
        <v>1</v>
      </c>
      <c r="X165" s="292">
        <v>1</v>
      </c>
      <c r="Y165" s="292">
        <v>1</v>
      </c>
      <c r="Z165" s="292">
        <v>1</v>
      </c>
      <c r="AA165" s="292"/>
      <c r="AB165" s="292"/>
      <c r="AC165" s="292"/>
      <c r="AD165" s="292"/>
      <c r="AE165" s="292"/>
      <c r="AF165" s="292"/>
      <c r="AG165" s="304"/>
      <c r="AH165" s="304"/>
      <c r="AI165" s="304"/>
      <c r="AJ165" s="304"/>
      <c r="AK165" s="304"/>
      <c r="AL165" s="304"/>
    </row>
    <row r="166" spans="1:38" s="242" customFormat="1" ht="15.75" x14ac:dyDescent="0.2">
      <c r="A166" s="261" t="s">
        <v>651</v>
      </c>
      <c r="B166" s="262" t="s">
        <v>636</v>
      </c>
      <c r="C166" s="265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292">
        <v>2</v>
      </c>
      <c r="V166" s="292">
        <v>2</v>
      </c>
      <c r="W166" s="292">
        <v>2</v>
      </c>
      <c r="X166" s="292">
        <v>2</v>
      </c>
      <c r="Y166" s="292">
        <v>2</v>
      </c>
      <c r="Z166" s="292">
        <v>2</v>
      </c>
      <c r="AA166" s="292"/>
      <c r="AB166" s="292"/>
      <c r="AC166" s="292"/>
      <c r="AD166" s="292"/>
      <c r="AE166" s="292"/>
      <c r="AF166" s="292"/>
      <c r="AG166" s="304"/>
      <c r="AH166" s="304"/>
      <c r="AI166" s="304"/>
      <c r="AJ166" s="304"/>
      <c r="AK166" s="304"/>
      <c r="AL166" s="304"/>
    </row>
    <row r="167" spans="1:38" ht="15.75" x14ac:dyDescent="0.2">
      <c r="A167" s="261" t="s">
        <v>652</v>
      </c>
      <c r="B167" s="262" t="s">
        <v>636</v>
      </c>
      <c r="C167" s="265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292">
        <v>1</v>
      </c>
      <c r="V167" s="292">
        <v>1</v>
      </c>
      <c r="W167" s="292">
        <v>1</v>
      </c>
      <c r="X167" s="292">
        <v>1</v>
      </c>
      <c r="Y167" s="292">
        <v>1</v>
      </c>
      <c r="Z167" s="292">
        <v>1</v>
      </c>
      <c r="AA167" s="292"/>
      <c r="AB167" s="292"/>
      <c r="AC167" s="292"/>
      <c r="AD167" s="292"/>
      <c r="AE167" s="292"/>
      <c r="AF167" s="292"/>
      <c r="AG167" s="304"/>
      <c r="AH167" s="304"/>
      <c r="AI167" s="304"/>
      <c r="AJ167" s="304"/>
      <c r="AK167" s="304"/>
      <c r="AL167" s="304"/>
    </row>
    <row r="168" spans="1:38" x14ac:dyDescent="0.2">
      <c r="A168" s="256"/>
      <c r="B168" s="257"/>
      <c r="C168" s="338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</row>
    <row r="169" spans="1:38" ht="56.25" x14ac:dyDescent="0.2">
      <c r="A169" s="258" t="s">
        <v>291</v>
      </c>
      <c r="B169" s="246"/>
      <c r="C169" s="247">
        <f t="shared" ref="C169:D169" si="97">C8+C126+C139+C155+C159</f>
        <v>15.385580000000001</v>
      </c>
      <c r="D169" s="346">
        <f t="shared" si="97"/>
        <v>15.385580000000001</v>
      </c>
      <c r="E169" s="346">
        <f t="shared" ref="E169:AL169" si="98">E8+E126+E139+E155+E159</f>
        <v>15.385580000000001</v>
      </c>
      <c r="F169" s="346">
        <f t="shared" si="98"/>
        <v>16.001003200000003</v>
      </c>
      <c r="G169" s="346">
        <f t="shared" si="98"/>
        <v>16.641043328000002</v>
      </c>
      <c r="H169" s="346">
        <f t="shared" si="98"/>
        <v>17.306685061120003</v>
      </c>
      <c r="I169" s="346">
        <f t="shared" si="98"/>
        <v>15.385580000000001</v>
      </c>
      <c r="J169" s="346">
        <f t="shared" si="98"/>
        <v>15.385580000000001</v>
      </c>
      <c r="K169" s="346">
        <f t="shared" ref="K169" si="99">K8+K126+K139+K155+K159</f>
        <v>15.385580000000001</v>
      </c>
      <c r="L169" s="346">
        <f t="shared" si="98"/>
        <v>16.001003200000003</v>
      </c>
      <c r="M169" s="346">
        <f t="shared" si="98"/>
        <v>16.641043328000002</v>
      </c>
      <c r="N169" s="346">
        <f t="shared" si="98"/>
        <v>17.306685061120003</v>
      </c>
      <c r="O169" s="346">
        <f t="shared" ref="O169:P169" si="100">O8+O126+O139+O155+O159</f>
        <v>2.581</v>
      </c>
      <c r="P169" s="346">
        <f t="shared" si="100"/>
        <v>1.8818769999999998</v>
      </c>
      <c r="Q169" s="346">
        <f t="shared" si="98"/>
        <v>1.8818769999999998</v>
      </c>
      <c r="R169" s="346">
        <f t="shared" si="98"/>
        <v>1.95715208</v>
      </c>
      <c r="S169" s="346">
        <f t="shared" si="98"/>
        <v>2.0354381632000003</v>
      </c>
      <c r="T169" s="346">
        <f t="shared" si="98"/>
        <v>2.1168556897280002</v>
      </c>
      <c r="U169" s="346">
        <f t="shared" ref="U169:V169" si="101">U8+U13+U126+U139+U155+U159</f>
        <v>108</v>
      </c>
      <c r="V169" s="346">
        <f t="shared" si="101"/>
        <v>108</v>
      </c>
      <c r="W169" s="346">
        <f t="shared" ref="W169:Z169" si="102">W8+W13+W126+W139+W155+W159</f>
        <v>108</v>
      </c>
      <c r="X169" s="346">
        <f t="shared" si="102"/>
        <v>108</v>
      </c>
      <c r="Y169" s="346">
        <f t="shared" si="102"/>
        <v>108</v>
      </c>
      <c r="Z169" s="346">
        <f t="shared" si="102"/>
        <v>108</v>
      </c>
      <c r="AA169" s="347">
        <f t="shared" ref="AA169" si="103">AG169*100000/8/12</f>
        <v>35009.697916666664</v>
      </c>
      <c r="AB169" s="347">
        <f t="shared" ref="AB169" si="104">AH169*100000/8/12</f>
        <v>37635.919166666667</v>
      </c>
      <c r="AC169" s="347">
        <f t="shared" ref="AC169:AF169" si="105">AI169*100000/8/12</f>
        <v>39210.939266666668</v>
      </c>
      <c r="AD169" s="347">
        <f t="shared" si="105"/>
        <v>40607.293504000008</v>
      </c>
      <c r="AE169" s="347">
        <f t="shared" si="105"/>
        <v>42059.501910826679</v>
      </c>
      <c r="AF169" s="347">
        <f t="shared" si="105"/>
        <v>43569.798653926417</v>
      </c>
      <c r="AG169" s="346">
        <f t="shared" ref="AG169:AH169" si="106">AG8+AG126+AG139+AG155+AG159</f>
        <v>33.609310000000001</v>
      </c>
      <c r="AH169" s="346">
        <f t="shared" si="106"/>
        <v>36.130482399999998</v>
      </c>
      <c r="AI169" s="346">
        <f t="shared" si="98"/>
        <v>37.642501696000004</v>
      </c>
      <c r="AJ169" s="346">
        <f t="shared" si="98"/>
        <v>38.983001763840008</v>
      </c>
      <c r="AK169" s="346">
        <f t="shared" si="98"/>
        <v>40.377121834393613</v>
      </c>
      <c r="AL169" s="346">
        <f t="shared" si="98"/>
        <v>41.827006707769357</v>
      </c>
    </row>
    <row r="170" spans="1:38" x14ac:dyDescent="0.2">
      <c r="A170" s="256"/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57"/>
      <c r="AL170" s="257"/>
    </row>
  </sheetData>
  <mergeCells count="36"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B4:B7"/>
    <mergeCell ref="I6:I7"/>
    <mergeCell ref="K6:K7"/>
    <mergeCell ref="Q6:Q7"/>
    <mergeCell ref="R6:T6"/>
    <mergeCell ref="I5:N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O5:T5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33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G337"/>
  <sheetViews>
    <sheetView view="pageBreakPreview" zoomScale="60" zoomScaleNormal="60" workbookViewId="0">
      <pane xSplit="9" ySplit="10" topLeftCell="J311" activePane="bottomRight" state="frozen"/>
      <selection pane="topRight" activeCell="J1" sqref="J1"/>
      <selection pane="bottomLeft" activeCell="A11" sqref="A11"/>
      <selection pane="bottomRight" activeCell="H315" sqref="H315"/>
    </sheetView>
  </sheetViews>
  <sheetFormatPr defaultRowHeight="12.75" x14ac:dyDescent="0.2"/>
  <cols>
    <col min="1" max="1" width="94.28515625" customWidth="1"/>
    <col min="2" max="2" width="24.28515625" style="67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6" customWidth="1"/>
    <col min="10" max="15" width="13.5703125" bestFit="1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53"/>
      <c r="B1" s="56"/>
      <c r="C1" s="53"/>
      <c r="D1" s="53"/>
      <c r="E1" s="53"/>
      <c r="F1" s="53"/>
      <c r="G1" s="53"/>
      <c r="H1" s="53"/>
      <c r="I1" s="54"/>
      <c r="J1" s="54"/>
      <c r="K1" s="54"/>
      <c r="L1" s="54"/>
      <c r="M1" s="54"/>
      <c r="N1" s="407" t="s">
        <v>87</v>
      </c>
      <c r="O1" s="407"/>
      <c r="P1" s="407"/>
      <c r="Q1" s="407"/>
      <c r="R1" s="407"/>
      <c r="S1" s="407"/>
      <c r="T1" s="407"/>
      <c r="U1" s="408"/>
      <c r="V1" s="49"/>
      <c r="W1" s="49"/>
      <c r="X1" s="49"/>
      <c r="Y1" s="49"/>
      <c r="Z1" s="49"/>
      <c r="AA1" s="49"/>
      <c r="AB1" s="49"/>
    </row>
    <row r="2" spans="1:33" ht="82.5" customHeight="1" x14ac:dyDescent="0.2">
      <c r="A2" s="409" t="s">
        <v>93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218"/>
    </row>
    <row r="3" spans="1:33" ht="20.25" x14ac:dyDescent="0.2">
      <c r="A3" s="410" t="s">
        <v>36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219"/>
    </row>
    <row r="5" spans="1:33" ht="97.5" customHeight="1" x14ac:dyDescent="0.25">
      <c r="A5" s="414" t="s">
        <v>74</v>
      </c>
      <c r="B5" s="411" t="s">
        <v>95</v>
      </c>
      <c r="C5" s="412"/>
      <c r="D5" s="412"/>
      <c r="E5" s="412"/>
      <c r="F5" s="412"/>
      <c r="G5" s="412"/>
      <c r="H5" s="413"/>
      <c r="I5" s="405" t="s">
        <v>37</v>
      </c>
      <c r="J5" s="412" t="s">
        <v>227</v>
      </c>
      <c r="K5" s="412"/>
      <c r="L5" s="412"/>
      <c r="M5" s="412"/>
      <c r="N5" s="412"/>
      <c r="O5" s="413"/>
      <c r="P5" s="405" t="s">
        <v>228</v>
      </c>
      <c r="Q5" s="405"/>
      <c r="R5" s="405"/>
      <c r="S5" s="405"/>
      <c r="T5" s="405"/>
      <c r="U5" s="40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14"/>
      <c r="B6" s="328" t="s">
        <v>12</v>
      </c>
      <c r="C6" s="328" t="s">
        <v>226</v>
      </c>
      <c r="D6" s="328" t="s">
        <v>255</v>
      </c>
      <c r="E6" s="328" t="s">
        <v>617</v>
      </c>
      <c r="F6" s="328" t="s">
        <v>616</v>
      </c>
      <c r="G6" s="328" t="s">
        <v>628</v>
      </c>
      <c r="H6" s="328" t="s">
        <v>664</v>
      </c>
      <c r="I6" s="405"/>
      <c r="J6" s="328" t="s">
        <v>226</v>
      </c>
      <c r="K6" s="328" t="s">
        <v>255</v>
      </c>
      <c r="L6" s="328" t="s">
        <v>617</v>
      </c>
      <c r="M6" s="328" t="s">
        <v>616</v>
      </c>
      <c r="N6" s="328" t="s">
        <v>628</v>
      </c>
      <c r="O6" s="328" t="s">
        <v>664</v>
      </c>
      <c r="P6" s="328" t="s">
        <v>226</v>
      </c>
      <c r="Q6" s="328" t="s">
        <v>255</v>
      </c>
      <c r="R6" s="328" t="s">
        <v>617</v>
      </c>
      <c r="S6" s="328" t="s">
        <v>616</v>
      </c>
      <c r="T6" s="328" t="s">
        <v>628</v>
      </c>
      <c r="U6" s="328" t="s">
        <v>664</v>
      </c>
      <c r="V6" s="21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01.25" customHeight="1" x14ac:dyDescent="0.25">
      <c r="A7" s="329" t="s">
        <v>38</v>
      </c>
      <c r="B7" s="330">
        <v>1</v>
      </c>
      <c r="C7" s="330">
        <v>2</v>
      </c>
      <c r="D7" s="330">
        <v>3</v>
      </c>
      <c r="E7" s="330">
        <v>4</v>
      </c>
      <c r="F7" s="330">
        <v>5</v>
      </c>
      <c r="G7" s="330">
        <v>6</v>
      </c>
      <c r="H7" s="330">
        <v>7</v>
      </c>
      <c r="I7" s="330">
        <v>8</v>
      </c>
      <c r="J7" s="330">
        <v>9</v>
      </c>
      <c r="K7" s="330">
        <v>10</v>
      </c>
      <c r="L7" s="330">
        <v>11</v>
      </c>
      <c r="M7" s="330">
        <v>12</v>
      </c>
      <c r="N7" s="330">
        <v>13</v>
      </c>
      <c r="O7" s="330">
        <v>14</v>
      </c>
      <c r="P7" s="331" t="s">
        <v>618</v>
      </c>
      <c r="Q7" s="331" t="s">
        <v>619</v>
      </c>
      <c r="R7" s="331" t="s">
        <v>620</v>
      </c>
      <c r="S7" s="331" t="s">
        <v>621</v>
      </c>
      <c r="T7" s="331" t="s">
        <v>622</v>
      </c>
      <c r="U7" s="331" t="s">
        <v>623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89" t="s">
        <v>39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hidden="1" x14ac:dyDescent="0.2">
      <c r="A9" s="402" t="s">
        <v>590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4"/>
    </row>
    <row r="10" spans="1:33" ht="57" hidden="1" customHeight="1" x14ac:dyDescent="0.4">
      <c r="A10" s="6" t="s">
        <v>292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</row>
    <row r="11" spans="1:33" ht="52.5" hidden="1" x14ac:dyDescent="0.4">
      <c r="A11" s="13" t="s">
        <v>293</v>
      </c>
      <c r="B11" s="58" t="s">
        <v>50</v>
      </c>
      <c r="C11" s="10"/>
      <c r="D11" s="10"/>
      <c r="E11" s="10"/>
      <c r="F11" s="10"/>
      <c r="G11" s="10"/>
      <c r="H11" s="10"/>
      <c r="I11" s="69">
        <v>318.45999999999998</v>
      </c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  <c r="U11" s="33"/>
    </row>
    <row r="12" spans="1:33" ht="52.5" hidden="1" x14ac:dyDescent="0.4">
      <c r="A12" s="13" t="s">
        <v>294</v>
      </c>
      <c r="B12" s="58" t="s">
        <v>50</v>
      </c>
      <c r="C12" s="10"/>
      <c r="D12" s="10"/>
      <c r="E12" s="10"/>
      <c r="F12" s="10"/>
      <c r="G12" s="10"/>
      <c r="H12" s="10"/>
      <c r="I12" s="69">
        <v>736.5</v>
      </c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  <c r="U12" s="33"/>
    </row>
    <row r="13" spans="1:33" ht="26.25" hidden="1" x14ac:dyDescent="0.4">
      <c r="A13" s="13" t="s">
        <v>295</v>
      </c>
      <c r="B13" s="58" t="s">
        <v>50</v>
      </c>
      <c r="C13" s="10"/>
      <c r="D13" s="10"/>
      <c r="E13" s="10"/>
      <c r="F13" s="10"/>
      <c r="G13" s="10"/>
      <c r="H13" s="10"/>
      <c r="I13" s="69">
        <v>465.9</v>
      </c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  <c r="U13" s="33"/>
    </row>
    <row r="14" spans="1:33" ht="26.25" hidden="1" x14ac:dyDescent="0.4">
      <c r="A14" s="9" t="s">
        <v>296</v>
      </c>
      <c r="B14" s="34"/>
      <c r="C14" s="10"/>
      <c r="D14" s="10"/>
      <c r="E14" s="10"/>
      <c r="F14" s="10"/>
      <c r="G14" s="10"/>
      <c r="H14" s="10"/>
      <c r="I14" s="34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  <c r="U14" s="33"/>
    </row>
    <row r="15" spans="1:33" ht="26.25" hidden="1" x14ac:dyDescent="0.4">
      <c r="A15" s="13" t="s">
        <v>297</v>
      </c>
      <c r="B15" s="14" t="s">
        <v>50</v>
      </c>
      <c r="C15" s="10"/>
      <c r="D15" s="10"/>
      <c r="E15" s="10"/>
      <c r="F15" s="10"/>
      <c r="G15" s="10"/>
      <c r="H15" s="10"/>
      <c r="I15" s="69">
        <v>5916.25</v>
      </c>
      <c r="J15" s="12"/>
      <c r="K15" s="12"/>
      <c r="L15" s="12"/>
      <c r="M15" s="12"/>
      <c r="N15" s="12"/>
      <c r="O15" s="12"/>
      <c r="P15" s="33"/>
      <c r="Q15" s="33"/>
      <c r="R15" s="33"/>
      <c r="S15" s="33"/>
      <c r="T15" s="33"/>
      <c r="U15" s="33"/>
    </row>
    <row r="16" spans="1:33" ht="52.5" hidden="1" customHeight="1" x14ac:dyDescent="0.4">
      <c r="A16" s="13" t="s">
        <v>298</v>
      </c>
      <c r="B16" s="58" t="s">
        <v>41</v>
      </c>
      <c r="C16" s="10"/>
      <c r="D16" s="10"/>
      <c r="E16" s="10"/>
      <c r="F16" s="10"/>
      <c r="G16" s="10"/>
      <c r="H16" s="10"/>
      <c r="I16" s="69">
        <v>1345</v>
      </c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  <c r="U16" s="33"/>
    </row>
    <row r="17" spans="1:21" ht="52.5" hidden="1" x14ac:dyDescent="0.4">
      <c r="A17" s="13" t="s">
        <v>299</v>
      </c>
      <c r="B17" s="58" t="s">
        <v>41</v>
      </c>
      <c r="C17" s="10"/>
      <c r="D17" s="10"/>
      <c r="E17" s="10"/>
      <c r="F17" s="10"/>
      <c r="G17" s="10"/>
      <c r="H17" s="10"/>
      <c r="I17" s="69">
        <v>387.45</v>
      </c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  <c r="U17" s="33"/>
    </row>
    <row r="18" spans="1:21" ht="51.75" hidden="1" x14ac:dyDescent="0.4">
      <c r="A18" s="9" t="s">
        <v>300</v>
      </c>
      <c r="B18" s="58" t="s">
        <v>50</v>
      </c>
      <c r="C18" s="10"/>
      <c r="D18" s="10"/>
      <c r="E18" s="10"/>
      <c r="F18" s="10"/>
      <c r="G18" s="10"/>
      <c r="H18" s="10"/>
      <c r="I18" s="69">
        <v>8557.9</v>
      </c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  <c r="U18" s="33"/>
    </row>
    <row r="19" spans="1:21" ht="26.25" hidden="1" x14ac:dyDescent="0.4">
      <c r="A19" s="13" t="s">
        <v>301</v>
      </c>
      <c r="B19" s="58" t="s">
        <v>50</v>
      </c>
      <c r="C19" s="10"/>
      <c r="D19" s="10"/>
      <c r="E19" s="10"/>
      <c r="F19" s="10"/>
      <c r="G19" s="10"/>
      <c r="H19" s="10"/>
      <c r="I19" s="69">
        <v>1939.92</v>
      </c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  <c r="U19" s="33"/>
    </row>
    <row r="20" spans="1:21" ht="26.25" hidden="1" x14ac:dyDescent="0.4">
      <c r="A20" s="9" t="s">
        <v>302</v>
      </c>
      <c r="B20" s="34"/>
      <c r="C20" s="10"/>
      <c r="D20" s="10"/>
      <c r="E20" s="10"/>
      <c r="F20" s="10"/>
      <c r="G20" s="10"/>
      <c r="H20" s="10"/>
      <c r="I20" s="34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  <c r="U20" s="33"/>
    </row>
    <row r="21" spans="1:21" ht="26.25" hidden="1" x14ac:dyDescent="0.4">
      <c r="A21" s="13" t="s">
        <v>303</v>
      </c>
      <c r="B21" s="58" t="s">
        <v>50</v>
      </c>
      <c r="C21" s="10"/>
      <c r="D21" s="10"/>
      <c r="E21" s="10"/>
      <c r="F21" s="10"/>
      <c r="G21" s="10"/>
      <c r="H21" s="10"/>
      <c r="I21" s="69">
        <v>2263.3000000000002</v>
      </c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</row>
    <row r="22" spans="1:21" ht="26.25" hidden="1" x14ac:dyDescent="0.4">
      <c r="A22" s="13" t="s">
        <v>304</v>
      </c>
      <c r="B22" s="58" t="s">
        <v>50</v>
      </c>
      <c r="C22" s="10"/>
      <c r="D22" s="10"/>
      <c r="E22" s="10"/>
      <c r="F22" s="10"/>
      <c r="G22" s="10"/>
      <c r="H22" s="10"/>
      <c r="I22" s="69">
        <v>2263.3000000000002</v>
      </c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</row>
    <row r="23" spans="1:21" ht="26.25" hidden="1" x14ac:dyDescent="0.4">
      <c r="A23" s="13" t="s">
        <v>606</v>
      </c>
      <c r="B23" s="59" t="s">
        <v>608</v>
      </c>
      <c r="C23" s="16"/>
      <c r="D23" s="16"/>
      <c r="E23" s="16"/>
      <c r="F23" s="16"/>
      <c r="G23" s="16"/>
      <c r="H23" s="16"/>
      <c r="I23" s="70">
        <v>26.34</v>
      </c>
      <c r="J23" s="17"/>
      <c r="K23" s="17"/>
      <c r="L23" s="17"/>
      <c r="M23" s="17"/>
      <c r="N23" s="17"/>
      <c r="O23" s="17"/>
      <c r="P23" s="34"/>
      <c r="Q23" s="34"/>
      <c r="R23" s="34"/>
      <c r="S23" s="34"/>
      <c r="T23" s="34"/>
      <c r="U23" s="34"/>
    </row>
    <row r="24" spans="1:21" ht="26.25" hidden="1" x14ac:dyDescent="0.4">
      <c r="A24" s="13" t="s">
        <v>607</v>
      </c>
      <c r="B24" s="59" t="s">
        <v>608</v>
      </c>
      <c r="C24" s="16"/>
      <c r="D24" s="16"/>
      <c r="E24" s="16"/>
      <c r="F24" s="16"/>
      <c r="G24" s="16"/>
      <c r="H24" s="16"/>
      <c r="I24" s="70">
        <v>829.66</v>
      </c>
      <c r="J24" s="17"/>
      <c r="K24" s="17"/>
      <c r="L24" s="17"/>
      <c r="M24" s="17"/>
      <c r="N24" s="17"/>
      <c r="O24" s="17"/>
      <c r="P24" s="34"/>
      <c r="Q24" s="34"/>
      <c r="R24" s="34"/>
      <c r="S24" s="34"/>
      <c r="T24" s="34"/>
      <c r="U24" s="34"/>
    </row>
    <row r="25" spans="1:21" ht="26.25" hidden="1" x14ac:dyDescent="0.4">
      <c r="A25" s="209" t="s">
        <v>305</v>
      </c>
      <c r="B25" s="34"/>
      <c r="C25" s="16"/>
      <c r="D25" s="16"/>
      <c r="E25" s="16"/>
      <c r="F25" s="16"/>
      <c r="G25" s="16"/>
      <c r="H25" s="16"/>
      <c r="I25" s="34"/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  <c r="U25" s="34"/>
    </row>
    <row r="26" spans="1:21" ht="52.5" hidden="1" x14ac:dyDescent="0.4">
      <c r="A26" s="15" t="s">
        <v>306</v>
      </c>
      <c r="B26" s="59" t="s">
        <v>50</v>
      </c>
      <c r="C26" s="16"/>
      <c r="D26" s="16"/>
      <c r="E26" s="16"/>
      <c r="F26" s="16"/>
      <c r="G26" s="16"/>
      <c r="H26" s="16"/>
      <c r="I26" s="70">
        <v>2280</v>
      </c>
      <c r="J26" s="17"/>
      <c r="K26" s="17"/>
      <c r="L26" s="17"/>
      <c r="M26" s="17"/>
      <c r="N26" s="17"/>
      <c r="O26" s="17"/>
      <c r="P26" s="34"/>
      <c r="Q26" s="34"/>
      <c r="R26" s="34"/>
      <c r="S26" s="34"/>
      <c r="T26" s="34"/>
      <c r="U26" s="34"/>
    </row>
    <row r="27" spans="1:21" ht="26.25" hidden="1" x14ac:dyDescent="0.4">
      <c r="A27" s="15" t="s">
        <v>307</v>
      </c>
      <c r="B27" s="59" t="s">
        <v>50</v>
      </c>
      <c r="C27" s="16"/>
      <c r="D27" s="16"/>
      <c r="E27" s="16"/>
      <c r="F27" s="16"/>
      <c r="G27" s="16"/>
      <c r="H27" s="16"/>
      <c r="I27" s="70">
        <v>394.43</v>
      </c>
      <c r="J27" s="17"/>
      <c r="K27" s="17"/>
      <c r="L27" s="17"/>
      <c r="M27" s="17"/>
      <c r="N27" s="17"/>
      <c r="O27" s="17"/>
      <c r="P27" s="34"/>
      <c r="Q27" s="34"/>
      <c r="R27" s="34"/>
      <c r="S27" s="34"/>
      <c r="T27" s="34"/>
      <c r="U27" s="34"/>
    </row>
    <row r="28" spans="1:21" ht="26.25" hidden="1" x14ac:dyDescent="0.4">
      <c r="A28" s="15" t="s">
        <v>308</v>
      </c>
      <c r="B28" s="59" t="s">
        <v>50</v>
      </c>
      <c r="C28" s="16"/>
      <c r="D28" s="16"/>
      <c r="E28" s="16"/>
      <c r="F28" s="16"/>
      <c r="G28" s="16"/>
      <c r="H28" s="16"/>
      <c r="I28" s="70">
        <v>104.07</v>
      </c>
      <c r="J28" s="17"/>
      <c r="K28" s="17"/>
      <c r="L28" s="17"/>
      <c r="M28" s="17"/>
      <c r="N28" s="17"/>
      <c r="O28" s="17"/>
      <c r="P28" s="34"/>
      <c r="Q28" s="34"/>
      <c r="R28" s="34"/>
      <c r="S28" s="34"/>
      <c r="T28" s="34"/>
      <c r="U28" s="34"/>
    </row>
    <row r="29" spans="1:21" ht="26.25" hidden="1" x14ac:dyDescent="0.4">
      <c r="A29" s="15" t="s">
        <v>309</v>
      </c>
      <c r="B29" s="59" t="s">
        <v>42</v>
      </c>
      <c r="C29" s="16"/>
      <c r="D29" s="16"/>
      <c r="E29" s="16"/>
      <c r="F29" s="16"/>
      <c r="G29" s="16"/>
      <c r="H29" s="16"/>
      <c r="I29" s="70">
        <v>245.95</v>
      </c>
      <c r="J29" s="17"/>
      <c r="K29" s="17"/>
      <c r="L29" s="17"/>
      <c r="M29" s="17"/>
      <c r="N29" s="17"/>
      <c r="O29" s="17"/>
      <c r="P29" s="34"/>
      <c r="Q29" s="34"/>
      <c r="R29" s="34"/>
      <c r="S29" s="34"/>
      <c r="T29" s="34"/>
      <c r="U29" s="34"/>
    </row>
    <row r="30" spans="1:21" ht="26.25" hidden="1" x14ac:dyDescent="0.4">
      <c r="A30" s="15" t="s">
        <v>310</v>
      </c>
      <c r="B30" s="59" t="s">
        <v>42</v>
      </c>
      <c r="C30" s="16"/>
      <c r="D30" s="16"/>
      <c r="E30" s="16"/>
      <c r="F30" s="16"/>
      <c r="G30" s="16"/>
      <c r="H30" s="16"/>
      <c r="I30" s="70">
        <v>77.53</v>
      </c>
      <c r="J30" s="17"/>
      <c r="K30" s="17"/>
      <c r="L30" s="17"/>
      <c r="M30" s="17"/>
      <c r="N30" s="17"/>
      <c r="O30" s="17"/>
      <c r="P30" s="34"/>
      <c r="Q30" s="34"/>
      <c r="R30" s="34"/>
      <c r="S30" s="34"/>
      <c r="T30" s="34"/>
      <c r="U30" s="34"/>
    </row>
    <row r="31" spans="1:21" ht="26.25" hidden="1" x14ac:dyDescent="0.4">
      <c r="A31" s="15" t="s">
        <v>311</v>
      </c>
      <c r="B31" s="59" t="s">
        <v>42</v>
      </c>
      <c r="C31" s="16"/>
      <c r="D31" s="16"/>
      <c r="E31" s="16"/>
      <c r="F31" s="16"/>
      <c r="G31" s="16"/>
      <c r="H31" s="16"/>
      <c r="I31" s="70">
        <v>324.39999999999998</v>
      </c>
      <c r="J31" s="17"/>
      <c r="K31" s="17"/>
      <c r="L31" s="17"/>
      <c r="M31" s="17"/>
      <c r="N31" s="17"/>
      <c r="O31" s="17"/>
      <c r="P31" s="34"/>
      <c r="Q31" s="34"/>
      <c r="R31" s="34"/>
      <c r="S31" s="34"/>
      <c r="T31" s="34"/>
      <c r="U31" s="34"/>
    </row>
    <row r="32" spans="1:21" ht="26.25" hidden="1" x14ac:dyDescent="0.4">
      <c r="A32" s="15" t="s">
        <v>312</v>
      </c>
      <c r="B32" s="59" t="s">
        <v>42</v>
      </c>
      <c r="C32" s="16"/>
      <c r="D32" s="16"/>
      <c r="E32" s="16"/>
      <c r="F32" s="16"/>
      <c r="G32" s="16"/>
      <c r="H32" s="16"/>
      <c r="I32" s="70">
        <v>301.42</v>
      </c>
      <c r="J32" s="17"/>
      <c r="K32" s="17"/>
      <c r="L32" s="17"/>
      <c r="M32" s="17"/>
      <c r="N32" s="17"/>
      <c r="O32" s="17"/>
      <c r="P32" s="34"/>
      <c r="Q32" s="34"/>
      <c r="R32" s="34"/>
      <c r="S32" s="34"/>
      <c r="T32" s="34"/>
      <c r="U32" s="34"/>
    </row>
    <row r="33" spans="1:21" ht="26.25" hidden="1" x14ac:dyDescent="0.4">
      <c r="A33" s="15" t="s">
        <v>313</v>
      </c>
      <c r="B33" s="59" t="s">
        <v>42</v>
      </c>
      <c r="C33" s="16"/>
      <c r="D33" s="16"/>
      <c r="E33" s="16"/>
      <c r="F33" s="16"/>
      <c r="G33" s="16"/>
      <c r="H33" s="16"/>
      <c r="I33" s="70">
        <v>222.7</v>
      </c>
      <c r="J33" s="17"/>
      <c r="K33" s="17"/>
      <c r="L33" s="17"/>
      <c r="M33" s="17"/>
      <c r="N33" s="17"/>
      <c r="O33" s="17"/>
      <c r="P33" s="34"/>
      <c r="Q33" s="34"/>
      <c r="R33" s="34"/>
      <c r="S33" s="34"/>
      <c r="T33" s="34"/>
      <c r="U33" s="34"/>
    </row>
    <row r="34" spans="1:21" ht="26.25" hidden="1" x14ac:dyDescent="0.4">
      <c r="A34" s="15" t="s">
        <v>314</v>
      </c>
      <c r="B34" s="59" t="s">
        <v>42</v>
      </c>
      <c r="C34" s="16"/>
      <c r="D34" s="16"/>
      <c r="E34" s="16"/>
      <c r="F34" s="16"/>
      <c r="G34" s="16"/>
      <c r="H34" s="16"/>
      <c r="I34" s="70">
        <v>168.3</v>
      </c>
      <c r="J34" s="17"/>
      <c r="K34" s="17"/>
      <c r="L34" s="17"/>
      <c r="M34" s="17"/>
      <c r="N34" s="17"/>
      <c r="O34" s="17"/>
      <c r="P34" s="34"/>
      <c r="Q34" s="34"/>
      <c r="R34" s="34"/>
      <c r="S34" s="34"/>
      <c r="T34" s="34"/>
      <c r="U34" s="34"/>
    </row>
    <row r="35" spans="1:21" ht="26.25" hidden="1" x14ac:dyDescent="0.4">
      <c r="A35" s="15" t="s">
        <v>315</v>
      </c>
      <c r="B35" s="59" t="s">
        <v>50</v>
      </c>
      <c r="C35" s="16"/>
      <c r="D35" s="16"/>
      <c r="E35" s="16"/>
      <c r="F35" s="16"/>
      <c r="G35" s="16"/>
      <c r="H35" s="16"/>
      <c r="I35" s="70">
        <v>186.48</v>
      </c>
      <c r="J35" s="17"/>
      <c r="K35" s="17"/>
      <c r="L35" s="17"/>
      <c r="M35" s="17"/>
      <c r="N35" s="17"/>
      <c r="O35" s="17"/>
      <c r="P35" s="34"/>
      <c r="Q35" s="34"/>
      <c r="R35" s="34"/>
      <c r="S35" s="34"/>
      <c r="T35" s="34"/>
      <c r="U35" s="34"/>
    </row>
    <row r="36" spans="1:21" ht="26.25" hidden="1" x14ac:dyDescent="0.4">
      <c r="A36" s="15" t="s">
        <v>316</v>
      </c>
      <c r="B36" s="59" t="s">
        <v>43</v>
      </c>
      <c r="C36" s="16"/>
      <c r="D36" s="16"/>
      <c r="E36" s="16"/>
      <c r="F36" s="16"/>
      <c r="G36" s="16"/>
      <c r="H36" s="16"/>
      <c r="I36" s="70">
        <v>1</v>
      </c>
      <c r="J36" s="17"/>
      <c r="K36" s="17"/>
      <c r="L36" s="17"/>
      <c r="M36" s="17"/>
      <c r="N36" s="17"/>
      <c r="O36" s="17"/>
      <c r="P36" s="34"/>
      <c r="Q36" s="34"/>
      <c r="R36" s="34"/>
      <c r="S36" s="34"/>
      <c r="T36" s="34"/>
      <c r="U36" s="34"/>
    </row>
    <row r="37" spans="1:21" ht="26.25" hidden="1" x14ac:dyDescent="0.4">
      <c r="A37" s="15" t="s">
        <v>317</v>
      </c>
      <c r="B37" s="59" t="s">
        <v>43</v>
      </c>
      <c r="C37" s="16"/>
      <c r="D37" s="16"/>
      <c r="E37" s="16"/>
      <c r="F37" s="16"/>
      <c r="G37" s="16"/>
      <c r="H37" s="16"/>
      <c r="I37" s="70">
        <v>0.34</v>
      </c>
      <c r="J37" s="17"/>
      <c r="K37" s="17"/>
      <c r="L37" s="17"/>
      <c r="M37" s="17"/>
      <c r="N37" s="17"/>
      <c r="O37" s="17"/>
      <c r="P37" s="34"/>
      <c r="Q37" s="34"/>
      <c r="R37" s="34"/>
      <c r="S37" s="34"/>
      <c r="T37" s="34"/>
      <c r="U37" s="34"/>
    </row>
    <row r="38" spans="1:21" ht="26.25" hidden="1" x14ac:dyDescent="0.4">
      <c r="A38" s="37" t="s">
        <v>44</v>
      </c>
      <c r="B38" s="60" t="s">
        <v>73</v>
      </c>
      <c r="C38" s="19"/>
      <c r="D38" s="19"/>
      <c r="E38" s="19"/>
      <c r="F38" s="19"/>
      <c r="G38" s="19" t="s">
        <v>73</v>
      </c>
      <c r="H38" s="19"/>
      <c r="I38" s="71" t="s">
        <v>73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7" hidden="1" x14ac:dyDescent="0.2">
      <c r="A39" s="402" t="s">
        <v>591</v>
      </c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4"/>
    </row>
    <row r="40" spans="1:21" ht="52.5" hidden="1" customHeight="1" x14ac:dyDescent="0.4">
      <c r="A40" s="205" t="s">
        <v>322</v>
      </c>
      <c r="B40" s="207"/>
      <c r="C40" s="206"/>
      <c r="D40" s="19"/>
      <c r="E40" s="19"/>
      <c r="F40" s="19"/>
      <c r="G40" s="19"/>
      <c r="H40" s="19"/>
      <c r="I40" s="203"/>
      <c r="J40" s="20"/>
      <c r="K40" s="20"/>
      <c r="L40" s="20"/>
      <c r="M40" s="20"/>
      <c r="N40" s="20"/>
      <c r="O40" s="20"/>
      <c r="P40" s="203"/>
      <c r="Q40" s="203"/>
      <c r="R40" s="203"/>
      <c r="S40" s="203"/>
      <c r="T40" s="220"/>
      <c r="U40" s="204"/>
    </row>
    <row r="41" spans="1:21" ht="78.75" hidden="1" x14ac:dyDescent="0.4">
      <c r="A41" s="202" t="s">
        <v>323</v>
      </c>
      <c r="B41" s="57" t="s">
        <v>43</v>
      </c>
      <c r="C41" s="7"/>
      <c r="D41" s="7"/>
      <c r="E41" s="7"/>
      <c r="F41" s="7"/>
      <c r="G41" s="7"/>
      <c r="H41" s="7"/>
      <c r="I41" s="68">
        <v>127.61</v>
      </c>
      <c r="J41" s="8"/>
      <c r="K41" s="8"/>
      <c r="L41" s="8"/>
      <c r="M41" s="8"/>
      <c r="N41" s="8"/>
      <c r="O41" s="8"/>
      <c r="P41" s="32"/>
      <c r="Q41" s="32"/>
      <c r="R41" s="32"/>
      <c r="S41" s="32"/>
      <c r="T41" s="32"/>
      <c r="U41" s="32"/>
    </row>
    <row r="42" spans="1:21" ht="52.5" hidden="1" x14ac:dyDescent="0.4">
      <c r="A42" s="13" t="s">
        <v>324</v>
      </c>
      <c r="B42" s="58" t="s">
        <v>43</v>
      </c>
      <c r="C42" s="10"/>
      <c r="D42" s="10"/>
      <c r="E42" s="10"/>
      <c r="F42" s="10"/>
      <c r="G42" s="10"/>
      <c r="H42" s="10"/>
      <c r="I42" s="69">
        <v>156.41</v>
      </c>
      <c r="J42" s="12"/>
      <c r="K42" s="12"/>
      <c r="L42" s="12"/>
      <c r="M42" s="12"/>
      <c r="N42" s="12"/>
      <c r="O42" s="12"/>
      <c r="P42" s="33"/>
      <c r="Q42" s="33"/>
      <c r="R42" s="33"/>
      <c r="S42" s="33"/>
      <c r="T42" s="33"/>
      <c r="U42" s="33"/>
    </row>
    <row r="43" spans="1:21" ht="78.75" hidden="1" x14ac:dyDescent="0.4">
      <c r="A43" s="13" t="s">
        <v>325</v>
      </c>
      <c r="B43" s="58" t="s">
        <v>43</v>
      </c>
      <c r="C43" s="10"/>
      <c r="D43" s="10"/>
      <c r="E43" s="10"/>
      <c r="F43" s="10"/>
      <c r="G43" s="10"/>
      <c r="H43" s="10"/>
      <c r="I43" s="69">
        <v>91.18</v>
      </c>
      <c r="J43" s="12"/>
      <c r="K43" s="12"/>
      <c r="L43" s="12"/>
      <c r="M43" s="12"/>
      <c r="N43" s="12"/>
      <c r="O43" s="12"/>
      <c r="P43" s="33"/>
      <c r="Q43" s="33"/>
      <c r="R43" s="33"/>
      <c r="S43" s="33"/>
      <c r="T43" s="33"/>
      <c r="U43" s="33"/>
    </row>
    <row r="44" spans="1:21" ht="157.5" hidden="1" x14ac:dyDescent="0.4">
      <c r="A44" s="13" t="s">
        <v>326</v>
      </c>
      <c r="B44" s="58" t="s">
        <v>43</v>
      </c>
      <c r="C44" s="10"/>
      <c r="D44" s="10"/>
      <c r="E44" s="10"/>
      <c r="F44" s="10"/>
      <c r="G44" s="10"/>
      <c r="H44" s="10"/>
      <c r="I44" s="69">
        <v>85.36</v>
      </c>
      <c r="J44" s="12"/>
      <c r="K44" s="12"/>
      <c r="L44" s="12"/>
      <c r="M44" s="12"/>
      <c r="N44" s="12"/>
      <c r="O44" s="12"/>
      <c r="P44" s="33"/>
      <c r="Q44" s="33"/>
      <c r="R44" s="33"/>
      <c r="S44" s="33"/>
      <c r="T44" s="33"/>
      <c r="U44" s="33"/>
    </row>
    <row r="45" spans="1:21" ht="52.5" hidden="1" x14ac:dyDescent="0.4">
      <c r="A45" s="13" t="s">
        <v>327</v>
      </c>
      <c r="B45" s="58" t="s">
        <v>43</v>
      </c>
      <c r="C45" s="10"/>
      <c r="D45" s="10"/>
      <c r="E45" s="10"/>
      <c r="F45" s="10"/>
      <c r="G45" s="10"/>
      <c r="H45" s="10"/>
      <c r="I45" s="69">
        <v>114.67</v>
      </c>
      <c r="J45" s="12"/>
      <c r="K45" s="12"/>
      <c r="L45" s="12"/>
      <c r="M45" s="12"/>
      <c r="N45" s="12"/>
      <c r="O45" s="12"/>
      <c r="P45" s="33"/>
      <c r="Q45" s="33"/>
      <c r="R45" s="33"/>
      <c r="S45" s="33"/>
      <c r="T45" s="33"/>
      <c r="U45" s="33"/>
    </row>
    <row r="46" spans="1:21" ht="78.75" hidden="1" x14ac:dyDescent="0.4">
      <c r="A46" s="13" t="s">
        <v>328</v>
      </c>
      <c r="B46" s="58" t="s">
        <v>43</v>
      </c>
      <c r="C46" s="10"/>
      <c r="D46" s="10"/>
      <c r="E46" s="10"/>
      <c r="F46" s="10"/>
      <c r="G46" s="10"/>
      <c r="H46" s="10"/>
      <c r="I46" s="69">
        <v>91.18</v>
      </c>
      <c r="J46" s="12"/>
      <c r="K46" s="12"/>
      <c r="L46" s="12"/>
      <c r="M46" s="12"/>
      <c r="N46" s="12"/>
      <c r="O46" s="12"/>
      <c r="P46" s="33"/>
      <c r="Q46" s="33"/>
      <c r="R46" s="33"/>
      <c r="S46" s="33"/>
      <c r="T46" s="33"/>
      <c r="U46" s="33"/>
    </row>
    <row r="47" spans="1:21" ht="52.5" hidden="1" x14ac:dyDescent="0.4">
      <c r="A47" s="13" t="s">
        <v>329</v>
      </c>
      <c r="B47" s="58" t="s">
        <v>43</v>
      </c>
      <c r="C47" s="10"/>
      <c r="D47" s="10"/>
      <c r="E47" s="10"/>
      <c r="F47" s="10"/>
      <c r="G47" s="10"/>
      <c r="H47" s="10"/>
      <c r="I47" s="69">
        <v>126.54</v>
      </c>
      <c r="J47" s="12"/>
      <c r="K47" s="12"/>
      <c r="L47" s="12"/>
      <c r="M47" s="12"/>
      <c r="N47" s="12"/>
      <c r="O47" s="12"/>
      <c r="P47" s="33"/>
      <c r="Q47" s="33"/>
      <c r="R47" s="33"/>
      <c r="S47" s="33"/>
      <c r="T47" s="33"/>
      <c r="U47" s="33"/>
    </row>
    <row r="48" spans="1:21" ht="26.25" hidden="1" x14ac:dyDescent="0.4">
      <c r="A48" s="13" t="s">
        <v>330</v>
      </c>
      <c r="B48" s="58" t="s">
        <v>43</v>
      </c>
      <c r="C48" s="10"/>
      <c r="D48" s="10"/>
      <c r="E48" s="10"/>
      <c r="F48" s="10"/>
      <c r="G48" s="10"/>
      <c r="H48" s="10"/>
      <c r="I48" s="69">
        <v>23.56</v>
      </c>
      <c r="J48" s="12"/>
      <c r="K48" s="12"/>
      <c r="L48" s="12"/>
      <c r="M48" s="12"/>
      <c r="N48" s="12"/>
      <c r="O48" s="12"/>
      <c r="P48" s="33"/>
      <c r="Q48" s="33"/>
      <c r="R48" s="33"/>
      <c r="S48" s="33"/>
      <c r="T48" s="33"/>
      <c r="U48" s="33"/>
    </row>
    <row r="49" spans="1:21" ht="52.5" hidden="1" x14ac:dyDescent="0.4">
      <c r="A49" s="13" t="s">
        <v>331</v>
      </c>
      <c r="B49" s="58" t="s">
        <v>43</v>
      </c>
      <c r="C49" s="10"/>
      <c r="D49" s="10"/>
      <c r="E49" s="10"/>
      <c r="F49" s="10"/>
      <c r="G49" s="10"/>
      <c r="H49" s="10"/>
      <c r="I49" s="69">
        <v>75.790000000000006</v>
      </c>
      <c r="J49" s="12"/>
      <c r="K49" s="12"/>
      <c r="L49" s="12"/>
      <c r="M49" s="12"/>
      <c r="N49" s="12"/>
      <c r="O49" s="12"/>
      <c r="P49" s="33"/>
      <c r="Q49" s="33"/>
      <c r="R49" s="33"/>
      <c r="S49" s="33"/>
      <c r="T49" s="33"/>
      <c r="U49" s="33"/>
    </row>
    <row r="50" spans="1:21" ht="52.5" hidden="1" x14ac:dyDescent="0.4">
      <c r="A50" s="13" t="s">
        <v>332</v>
      </c>
      <c r="B50" s="58" t="s">
        <v>43</v>
      </c>
      <c r="C50" s="10"/>
      <c r="D50" s="10"/>
      <c r="E50" s="10"/>
      <c r="F50" s="10"/>
      <c r="G50" s="10"/>
      <c r="H50" s="10"/>
      <c r="I50" s="69">
        <v>74.56</v>
      </c>
      <c r="J50" s="12"/>
      <c r="K50" s="12"/>
      <c r="L50" s="12"/>
      <c r="M50" s="12"/>
      <c r="N50" s="12"/>
      <c r="O50" s="12"/>
      <c r="P50" s="33"/>
      <c r="Q50" s="33"/>
      <c r="R50" s="33"/>
      <c r="S50" s="33"/>
      <c r="T50" s="33"/>
      <c r="U50" s="33"/>
    </row>
    <row r="51" spans="1:21" ht="22.5" hidden="1" customHeight="1" x14ac:dyDescent="0.4">
      <c r="A51" s="13" t="s">
        <v>333</v>
      </c>
      <c r="B51" s="11" t="s">
        <v>43</v>
      </c>
      <c r="C51" s="10"/>
      <c r="D51" s="10"/>
      <c r="E51" s="10"/>
      <c r="F51" s="10"/>
      <c r="G51" s="10"/>
      <c r="H51" s="10"/>
      <c r="I51" s="69">
        <v>46.58</v>
      </c>
      <c r="J51" s="12"/>
      <c r="K51" s="12"/>
      <c r="L51" s="12"/>
      <c r="M51" s="12"/>
      <c r="N51" s="12"/>
      <c r="O51" s="12"/>
      <c r="P51" s="33"/>
      <c r="Q51" s="33"/>
      <c r="R51" s="33"/>
      <c r="S51" s="33"/>
      <c r="T51" s="33"/>
      <c r="U51" s="33"/>
    </row>
    <row r="52" spans="1:21" ht="52.5" hidden="1" x14ac:dyDescent="0.4">
      <c r="A52" s="13" t="s">
        <v>334</v>
      </c>
      <c r="B52" s="14" t="s">
        <v>43</v>
      </c>
      <c r="C52" s="10"/>
      <c r="D52" s="10"/>
      <c r="E52" s="10"/>
      <c r="F52" s="10"/>
      <c r="G52" s="10"/>
      <c r="H52" s="10"/>
      <c r="I52" s="69">
        <v>196.3</v>
      </c>
      <c r="J52" s="12"/>
      <c r="K52" s="12"/>
      <c r="L52" s="12"/>
      <c r="M52" s="12"/>
      <c r="N52" s="12"/>
      <c r="O52" s="12"/>
      <c r="P52" s="33"/>
      <c r="Q52" s="33"/>
      <c r="R52" s="33"/>
      <c r="S52" s="33"/>
      <c r="T52" s="33"/>
      <c r="U52" s="33"/>
    </row>
    <row r="53" spans="1:21" ht="25.5" hidden="1" customHeight="1" x14ac:dyDescent="0.4">
      <c r="A53" s="13" t="s">
        <v>335</v>
      </c>
      <c r="B53" s="14" t="s">
        <v>43</v>
      </c>
      <c r="C53" s="10"/>
      <c r="D53" s="10"/>
      <c r="E53" s="10"/>
      <c r="F53" s="10"/>
      <c r="G53" s="10"/>
      <c r="H53" s="10"/>
      <c r="I53" s="69">
        <v>268</v>
      </c>
      <c r="J53" s="12"/>
      <c r="K53" s="12"/>
      <c r="L53" s="12"/>
      <c r="M53" s="12"/>
      <c r="N53" s="12"/>
      <c r="O53" s="12"/>
      <c r="P53" s="33"/>
      <c r="Q53" s="33"/>
      <c r="R53" s="33"/>
      <c r="S53" s="33"/>
      <c r="T53" s="33"/>
      <c r="U53" s="33"/>
    </row>
    <row r="54" spans="1:21" ht="28.5" hidden="1" customHeight="1" x14ac:dyDescent="0.4">
      <c r="A54" s="13" t="s">
        <v>336</v>
      </c>
      <c r="B54" s="14" t="s">
        <v>43</v>
      </c>
      <c r="C54" s="10"/>
      <c r="D54" s="10"/>
      <c r="E54" s="10"/>
      <c r="F54" s="10"/>
      <c r="G54" s="10"/>
      <c r="H54" s="10"/>
      <c r="I54" s="69">
        <v>220.7</v>
      </c>
      <c r="J54" s="12"/>
      <c r="K54" s="12"/>
      <c r="L54" s="12"/>
      <c r="M54" s="12"/>
      <c r="N54" s="12"/>
      <c r="O54" s="12"/>
      <c r="P54" s="33"/>
      <c r="Q54" s="33"/>
      <c r="R54" s="33"/>
      <c r="S54" s="33"/>
      <c r="T54" s="33"/>
      <c r="U54" s="33"/>
    </row>
    <row r="55" spans="1:21" ht="52.5" hidden="1" x14ac:dyDescent="0.4">
      <c r="A55" s="13" t="s">
        <v>337</v>
      </c>
      <c r="B55" s="58" t="s">
        <v>43</v>
      </c>
      <c r="C55" s="10"/>
      <c r="D55" s="10"/>
      <c r="E55" s="10"/>
      <c r="F55" s="10"/>
      <c r="G55" s="10"/>
      <c r="H55" s="10"/>
      <c r="I55" s="69">
        <v>155.75</v>
      </c>
      <c r="J55" s="12"/>
      <c r="K55" s="12"/>
      <c r="L55" s="12"/>
      <c r="M55" s="12"/>
      <c r="N55" s="12"/>
      <c r="O55" s="12"/>
      <c r="P55" s="33"/>
      <c r="Q55" s="33"/>
      <c r="R55" s="33"/>
      <c r="S55" s="33"/>
      <c r="T55" s="33"/>
      <c r="U55" s="33"/>
    </row>
    <row r="56" spans="1:21" ht="26.25" hidden="1" x14ac:dyDescent="0.4">
      <c r="A56" s="13" t="s">
        <v>338</v>
      </c>
      <c r="B56" s="58" t="s">
        <v>43</v>
      </c>
      <c r="C56" s="10"/>
      <c r="D56" s="10"/>
      <c r="E56" s="10"/>
      <c r="F56" s="10"/>
      <c r="G56" s="10"/>
      <c r="H56" s="10"/>
      <c r="I56" s="69">
        <v>53.63</v>
      </c>
      <c r="J56" s="12"/>
      <c r="K56" s="12"/>
      <c r="L56" s="12"/>
      <c r="M56" s="12"/>
      <c r="N56" s="12"/>
      <c r="O56" s="12"/>
      <c r="P56" s="33"/>
      <c r="Q56" s="33"/>
      <c r="R56" s="33"/>
      <c r="S56" s="33"/>
      <c r="T56" s="33"/>
      <c r="U56" s="33"/>
    </row>
    <row r="57" spans="1:21" ht="26.25" hidden="1" x14ac:dyDescent="0.4">
      <c r="A57" s="13" t="s">
        <v>339</v>
      </c>
      <c r="B57" s="58" t="s">
        <v>43</v>
      </c>
      <c r="C57" s="10"/>
      <c r="D57" s="10"/>
      <c r="E57" s="10"/>
      <c r="F57" s="10"/>
      <c r="G57" s="10"/>
      <c r="H57" s="10"/>
      <c r="I57" s="69">
        <v>180.15</v>
      </c>
      <c r="J57" s="12"/>
      <c r="K57" s="12"/>
      <c r="L57" s="12"/>
      <c r="M57" s="12"/>
      <c r="N57" s="12"/>
      <c r="O57" s="12"/>
      <c r="P57" s="33"/>
      <c r="Q57" s="33"/>
      <c r="R57" s="33"/>
      <c r="S57" s="33"/>
      <c r="T57" s="33"/>
      <c r="U57" s="33"/>
    </row>
    <row r="58" spans="1:21" ht="52.5" hidden="1" x14ac:dyDescent="0.4">
      <c r="A58" s="13" t="s">
        <v>340</v>
      </c>
      <c r="B58" s="58" t="s">
        <v>43</v>
      </c>
      <c r="C58" s="10"/>
      <c r="D58" s="10"/>
      <c r="E58" s="10"/>
      <c r="F58" s="10"/>
      <c r="G58" s="10"/>
      <c r="H58" s="10"/>
      <c r="I58" s="69">
        <v>164.23</v>
      </c>
      <c r="J58" s="12"/>
      <c r="K58" s="12"/>
      <c r="L58" s="12"/>
      <c r="M58" s="12"/>
      <c r="N58" s="12"/>
      <c r="O58" s="12"/>
      <c r="P58" s="33"/>
      <c r="Q58" s="33"/>
      <c r="R58" s="33"/>
      <c r="S58" s="33"/>
      <c r="T58" s="33"/>
      <c r="U58" s="33"/>
    </row>
    <row r="59" spans="1:21" ht="52.5" hidden="1" x14ac:dyDescent="0.4">
      <c r="A59" s="13" t="s">
        <v>341</v>
      </c>
      <c r="B59" s="58" t="s">
        <v>43</v>
      </c>
      <c r="C59" s="10"/>
      <c r="D59" s="10"/>
      <c r="E59" s="10"/>
      <c r="F59" s="10"/>
      <c r="G59" s="10"/>
      <c r="H59" s="10"/>
      <c r="I59" s="69">
        <v>104.62</v>
      </c>
      <c r="J59" s="12"/>
      <c r="K59" s="12"/>
      <c r="L59" s="12"/>
      <c r="M59" s="12"/>
      <c r="N59" s="12"/>
      <c r="O59" s="12"/>
      <c r="P59" s="33"/>
      <c r="Q59" s="33"/>
      <c r="R59" s="33"/>
      <c r="S59" s="33"/>
      <c r="T59" s="33"/>
      <c r="U59" s="33"/>
    </row>
    <row r="60" spans="1:21" ht="78.75" hidden="1" x14ac:dyDescent="0.4">
      <c r="A60" s="13" t="s">
        <v>342</v>
      </c>
      <c r="B60" s="58" t="s">
        <v>43</v>
      </c>
      <c r="C60" s="10"/>
      <c r="D60" s="10"/>
      <c r="E60" s="10"/>
      <c r="F60" s="10"/>
      <c r="G60" s="10"/>
      <c r="H60" s="10"/>
      <c r="I60" s="69">
        <v>106.36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  <c r="U60" s="33"/>
    </row>
    <row r="61" spans="1:21" ht="78.75" hidden="1" x14ac:dyDescent="0.4">
      <c r="A61" s="13" t="s">
        <v>343</v>
      </c>
      <c r="B61" s="58" t="s">
        <v>43</v>
      </c>
      <c r="C61" s="10"/>
      <c r="D61" s="10"/>
      <c r="E61" s="10"/>
      <c r="F61" s="10"/>
      <c r="G61" s="10"/>
      <c r="H61" s="10"/>
      <c r="I61" s="69">
        <v>2.67</v>
      </c>
      <c r="J61" s="12"/>
      <c r="K61" s="12"/>
      <c r="L61" s="12"/>
      <c r="M61" s="12"/>
      <c r="N61" s="12"/>
      <c r="O61" s="12"/>
      <c r="P61" s="33"/>
      <c r="Q61" s="33"/>
      <c r="R61" s="33"/>
      <c r="S61" s="33"/>
      <c r="T61" s="33"/>
      <c r="U61" s="33"/>
    </row>
    <row r="62" spans="1:21" ht="26.25" hidden="1" x14ac:dyDescent="0.4">
      <c r="A62" s="13" t="s">
        <v>344</v>
      </c>
      <c r="B62" s="58" t="s">
        <v>43</v>
      </c>
      <c r="C62" s="10"/>
      <c r="D62" s="10"/>
      <c r="E62" s="10"/>
      <c r="F62" s="10"/>
      <c r="G62" s="10"/>
      <c r="H62" s="10"/>
      <c r="I62" s="69">
        <v>148.66999999999999</v>
      </c>
      <c r="J62" s="12"/>
      <c r="K62" s="12"/>
      <c r="L62" s="12"/>
      <c r="M62" s="12"/>
      <c r="N62" s="12"/>
      <c r="O62" s="12"/>
      <c r="P62" s="33"/>
      <c r="Q62" s="33"/>
      <c r="R62" s="33"/>
      <c r="S62" s="33"/>
      <c r="T62" s="33"/>
      <c r="U62" s="33"/>
    </row>
    <row r="63" spans="1:21" ht="26.25" hidden="1" x14ac:dyDescent="0.4">
      <c r="A63" s="13" t="s">
        <v>345</v>
      </c>
      <c r="B63" s="58" t="s">
        <v>43</v>
      </c>
      <c r="C63" s="10"/>
      <c r="D63" s="10"/>
      <c r="E63" s="10"/>
      <c r="F63" s="10"/>
      <c r="G63" s="10"/>
      <c r="H63" s="10"/>
      <c r="I63" s="69">
        <v>155.18</v>
      </c>
      <c r="J63" s="12"/>
      <c r="K63" s="12"/>
      <c r="L63" s="12"/>
      <c r="M63" s="12"/>
      <c r="N63" s="12"/>
      <c r="O63" s="12"/>
      <c r="P63" s="33"/>
      <c r="Q63" s="33"/>
      <c r="R63" s="33"/>
      <c r="S63" s="33"/>
      <c r="T63" s="33"/>
      <c r="U63" s="33"/>
    </row>
    <row r="64" spans="1:21" ht="52.5" hidden="1" x14ac:dyDescent="0.4">
      <c r="A64" s="13" t="s">
        <v>346</v>
      </c>
      <c r="B64" s="58" t="s">
        <v>43</v>
      </c>
      <c r="C64" s="10"/>
      <c r="D64" s="10"/>
      <c r="E64" s="10"/>
      <c r="F64" s="10"/>
      <c r="G64" s="10"/>
      <c r="H64" s="10"/>
      <c r="I64" s="69">
        <v>187.9</v>
      </c>
      <c r="J64" s="12"/>
      <c r="K64" s="12"/>
      <c r="L64" s="12"/>
      <c r="M64" s="12"/>
      <c r="N64" s="12"/>
      <c r="O64" s="12"/>
      <c r="P64" s="33"/>
      <c r="Q64" s="33"/>
      <c r="R64" s="33"/>
      <c r="S64" s="33"/>
      <c r="T64" s="33"/>
      <c r="U64" s="33"/>
    </row>
    <row r="65" spans="1:21" ht="26.25" hidden="1" x14ac:dyDescent="0.4">
      <c r="A65" s="13" t="s">
        <v>347</v>
      </c>
      <c r="B65" s="58" t="s">
        <v>43</v>
      </c>
      <c r="C65" s="10"/>
      <c r="D65" s="10"/>
      <c r="E65" s="10"/>
      <c r="F65" s="10"/>
      <c r="G65" s="10"/>
      <c r="H65" s="10"/>
      <c r="I65" s="69">
        <v>64.45</v>
      </c>
      <c r="J65" s="12"/>
      <c r="K65" s="12"/>
      <c r="L65" s="12"/>
      <c r="M65" s="12"/>
      <c r="N65" s="12"/>
      <c r="O65" s="12"/>
      <c r="P65" s="33"/>
      <c r="Q65" s="33"/>
      <c r="R65" s="33"/>
      <c r="S65" s="33"/>
      <c r="T65" s="33"/>
      <c r="U65" s="33"/>
    </row>
    <row r="66" spans="1:21" ht="105" hidden="1" x14ac:dyDescent="0.4">
      <c r="A66" s="13" t="s">
        <v>348</v>
      </c>
      <c r="B66" s="58" t="s">
        <v>577</v>
      </c>
      <c r="C66" s="10"/>
      <c r="D66" s="10"/>
      <c r="E66" s="10"/>
      <c r="F66" s="10"/>
      <c r="G66" s="10"/>
      <c r="H66" s="10"/>
      <c r="I66" s="69">
        <v>15.85</v>
      </c>
      <c r="J66" s="12"/>
      <c r="K66" s="12"/>
      <c r="L66" s="12"/>
      <c r="M66" s="12"/>
      <c r="N66" s="12"/>
      <c r="O66" s="12"/>
      <c r="P66" s="33"/>
      <c r="Q66" s="33"/>
      <c r="R66" s="33"/>
      <c r="S66" s="33"/>
      <c r="T66" s="33"/>
      <c r="U66" s="33"/>
    </row>
    <row r="67" spans="1:21" ht="105" hidden="1" x14ac:dyDescent="0.4">
      <c r="A67" s="13" t="s">
        <v>349</v>
      </c>
      <c r="B67" s="58" t="s">
        <v>577</v>
      </c>
      <c r="C67" s="10"/>
      <c r="D67" s="10"/>
      <c r="E67" s="10"/>
      <c r="F67" s="10"/>
      <c r="G67" s="10"/>
      <c r="H67" s="10"/>
      <c r="I67" s="69">
        <v>12.45</v>
      </c>
      <c r="J67" s="12"/>
      <c r="K67" s="12"/>
      <c r="L67" s="12"/>
      <c r="M67" s="12"/>
      <c r="N67" s="12"/>
      <c r="O67" s="12"/>
      <c r="P67" s="33"/>
      <c r="Q67" s="33"/>
      <c r="R67" s="33"/>
      <c r="S67" s="33"/>
      <c r="T67" s="33"/>
      <c r="U67" s="33"/>
    </row>
    <row r="68" spans="1:21" ht="26.25" hidden="1" x14ac:dyDescent="0.4">
      <c r="A68" s="13" t="s">
        <v>350</v>
      </c>
      <c r="B68" s="58" t="s">
        <v>43</v>
      </c>
      <c r="C68" s="10"/>
      <c r="D68" s="10"/>
      <c r="E68" s="10"/>
      <c r="F68" s="10"/>
      <c r="G68" s="10"/>
      <c r="H68" s="10"/>
      <c r="I68" s="69">
        <v>42.7</v>
      </c>
      <c r="J68" s="12"/>
      <c r="K68" s="12"/>
      <c r="L68" s="12"/>
      <c r="M68" s="12"/>
      <c r="N68" s="12"/>
      <c r="O68" s="12"/>
      <c r="P68" s="33"/>
      <c r="Q68" s="33"/>
      <c r="R68" s="33"/>
      <c r="S68" s="33"/>
      <c r="T68" s="33"/>
      <c r="U68" s="33"/>
    </row>
    <row r="69" spans="1:21" ht="52.5" hidden="1" x14ac:dyDescent="0.4">
      <c r="A69" s="13" t="s">
        <v>351</v>
      </c>
      <c r="B69" s="58" t="s">
        <v>43</v>
      </c>
      <c r="C69" s="10"/>
      <c r="D69" s="10"/>
      <c r="E69" s="10"/>
      <c r="F69" s="10"/>
      <c r="G69" s="10"/>
      <c r="H69" s="10"/>
      <c r="I69" s="69">
        <v>42.7</v>
      </c>
      <c r="J69" s="12"/>
      <c r="K69" s="12"/>
      <c r="L69" s="12"/>
      <c r="M69" s="12"/>
      <c r="N69" s="12"/>
      <c r="O69" s="12"/>
      <c r="P69" s="33"/>
      <c r="Q69" s="33"/>
      <c r="R69" s="33"/>
      <c r="S69" s="33"/>
      <c r="T69" s="33"/>
      <c r="U69" s="33"/>
    </row>
    <row r="70" spans="1:21" ht="26.25" hidden="1" x14ac:dyDescent="0.4">
      <c r="A70" s="13" t="s">
        <v>352</v>
      </c>
      <c r="B70" s="58" t="s">
        <v>43</v>
      </c>
      <c r="C70" s="10"/>
      <c r="D70" s="10"/>
      <c r="E70" s="10"/>
      <c r="F70" s="10"/>
      <c r="G70" s="10"/>
      <c r="H70" s="10"/>
      <c r="I70" s="69">
        <v>42.7</v>
      </c>
      <c r="J70" s="12"/>
      <c r="K70" s="12"/>
      <c r="L70" s="12"/>
      <c r="M70" s="12"/>
      <c r="N70" s="12"/>
      <c r="O70" s="12"/>
      <c r="P70" s="33"/>
      <c r="Q70" s="33"/>
      <c r="R70" s="33"/>
      <c r="S70" s="33"/>
      <c r="T70" s="33"/>
      <c r="U70" s="33"/>
    </row>
    <row r="71" spans="1:21" ht="52.5" hidden="1" x14ac:dyDescent="0.4">
      <c r="A71" s="13" t="s">
        <v>353</v>
      </c>
      <c r="B71" s="58" t="s">
        <v>43</v>
      </c>
      <c r="C71" s="10"/>
      <c r="D71" s="10"/>
      <c r="E71" s="10"/>
      <c r="F71" s="10"/>
      <c r="G71" s="10"/>
      <c r="H71" s="10"/>
      <c r="I71" s="69">
        <v>14.39</v>
      </c>
      <c r="J71" s="12"/>
      <c r="K71" s="12"/>
      <c r="L71" s="12"/>
      <c r="M71" s="12"/>
      <c r="N71" s="12"/>
      <c r="O71" s="12"/>
      <c r="P71" s="33"/>
      <c r="Q71" s="33"/>
      <c r="R71" s="33"/>
      <c r="S71" s="33"/>
      <c r="T71" s="33"/>
      <c r="U71" s="33"/>
    </row>
    <row r="72" spans="1:21" ht="52.5" hidden="1" x14ac:dyDescent="0.4">
      <c r="A72" s="13" t="s">
        <v>354</v>
      </c>
      <c r="B72" s="58" t="s">
        <v>43</v>
      </c>
      <c r="C72" s="10"/>
      <c r="D72" s="10"/>
      <c r="E72" s="10"/>
      <c r="F72" s="10"/>
      <c r="G72" s="10"/>
      <c r="H72" s="10"/>
      <c r="I72" s="69">
        <v>44.2</v>
      </c>
      <c r="J72" s="12"/>
      <c r="K72" s="12"/>
      <c r="L72" s="12"/>
      <c r="M72" s="12"/>
      <c r="N72" s="12"/>
      <c r="O72" s="12"/>
      <c r="P72" s="33"/>
      <c r="Q72" s="33"/>
      <c r="R72" s="33"/>
      <c r="S72" s="33"/>
      <c r="T72" s="33"/>
      <c r="U72" s="33"/>
    </row>
    <row r="73" spans="1:21" ht="54" hidden="1" customHeight="1" x14ac:dyDescent="0.4">
      <c r="A73" s="13" t="s">
        <v>355</v>
      </c>
      <c r="B73" s="58" t="s">
        <v>43</v>
      </c>
      <c r="C73" s="10"/>
      <c r="D73" s="10"/>
      <c r="E73" s="10"/>
      <c r="F73" s="10"/>
      <c r="G73" s="10"/>
      <c r="H73" s="10"/>
      <c r="I73" s="69">
        <v>43.3</v>
      </c>
      <c r="J73" s="12"/>
      <c r="K73" s="12"/>
      <c r="L73" s="12"/>
      <c r="M73" s="12"/>
      <c r="N73" s="12"/>
      <c r="O73" s="12"/>
      <c r="P73" s="33"/>
      <c r="Q73" s="33"/>
      <c r="R73" s="33"/>
      <c r="S73" s="33"/>
      <c r="T73" s="33"/>
      <c r="U73" s="33"/>
    </row>
    <row r="74" spans="1:21" ht="81" hidden="1" customHeight="1" x14ac:dyDescent="0.4">
      <c r="A74" s="13" t="s">
        <v>356</v>
      </c>
      <c r="B74" s="14" t="s">
        <v>43</v>
      </c>
      <c r="C74" s="10"/>
      <c r="D74" s="10"/>
      <c r="E74" s="10"/>
      <c r="F74" s="10"/>
      <c r="G74" s="10"/>
      <c r="H74" s="10"/>
      <c r="I74" s="69">
        <v>38.64</v>
      </c>
      <c r="J74" s="12"/>
      <c r="K74" s="12"/>
      <c r="L74" s="12"/>
      <c r="M74" s="12"/>
      <c r="N74" s="12"/>
      <c r="O74" s="12"/>
      <c r="P74" s="33"/>
      <c r="Q74" s="33"/>
      <c r="R74" s="33"/>
      <c r="S74" s="33"/>
      <c r="T74" s="33"/>
      <c r="U74" s="33"/>
    </row>
    <row r="75" spans="1:21" ht="26.25" hidden="1" x14ac:dyDescent="0.4">
      <c r="A75" s="13" t="s">
        <v>357</v>
      </c>
      <c r="B75" s="14" t="s">
        <v>43</v>
      </c>
      <c r="C75" s="10"/>
      <c r="D75" s="10"/>
      <c r="E75" s="10"/>
      <c r="F75" s="10"/>
      <c r="G75" s="10"/>
      <c r="H75" s="10"/>
      <c r="I75" s="69">
        <v>35.06</v>
      </c>
      <c r="J75" s="12"/>
      <c r="K75" s="12"/>
      <c r="L75" s="12"/>
      <c r="M75" s="12"/>
      <c r="N75" s="12"/>
      <c r="O75" s="12"/>
      <c r="P75" s="33"/>
      <c r="Q75" s="33"/>
      <c r="R75" s="33"/>
      <c r="S75" s="33"/>
      <c r="T75" s="33"/>
      <c r="U75" s="33"/>
    </row>
    <row r="76" spans="1:21" ht="52.5" hidden="1" x14ac:dyDescent="0.4">
      <c r="A76" s="13" t="s">
        <v>358</v>
      </c>
      <c r="B76" s="14" t="s">
        <v>43</v>
      </c>
      <c r="C76" s="10"/>
      <c r="D76" s="10"/>
      <c r="E76" s="10"/>
      <c r="F76" s="10"/>
      <c r="G76" s="10"/>
      <c r="H76" s="10"/>
      <c r="I76" s="69">
        <v>36.1</v>
      </c>
      <c r="J76" s="12"/>
      <c r="K76" s="12"/>
      <c r="L76" s="12"/>
      <c r="M76" s="12"/>
      <c r="N76" s="12"/>
      <c r="O76" s="12"/>
      <c r="P76" s="33"/>
      <c r="Q76" s="33"/>
      <c r="R76" s="33"/>
      <c r="S76" s="33"/>
      <c r="T76" s="33"/>
      <c r="U76" s="33"/>
    </row>
    <row r="77" spans="1:21" ht="52.5" hidden="1" x14ac:dyDescent="0.4">
      <c r="A77" s="13" t="s">
        <v>359</v>
      </c>
      <c r="B77" s="14" t="s">
        <v>43</v>
      </c>
      <c r="C77" s="10"/>
      <c r="D77" s="10"/>
      <c r="E77" s="10"/>
      <c r="F77" s="10"/>
      <c r="G77" s="10"/>
      <c r="H77" s="10"/>
      <c r="I77" s="69">
        <v>92.03</v>
      </c>
      <c r="J77" s="12"/>
      <c r="K77" s="12"/>
      <c r="L77" s="12"/>
      <c r="M77" s="12"/>
      <c r="N77" s="12"/>
      <c r="O77" s="12"/>
      <c r="P77" s="33"/>
      <c r="Q77" s="33"/>
      <c r="R77" s="33"/>
      <c r="S77" s="33"/>
      <c r="T77" s="33"/>
      <c r="U77" s="33"/>
    </row>
    <row r="78" spans="1:21" ht="26.25" hidden="1" x14ac:dyDescent="0.4">
      <c r="A78" s="13" t="s">
        <v>360</v>
      </c>
      <c r="B78" s="14" t="s">
        <v>43</v>
      </c>
      <c r="C78" s="10"/>
      <c r="D78" s="10"/>
      <c r="E78" s="10"/>
      <c r="F78" s="10"/>
      <c r="G78" s="10"/>
      <c r="H78" s="10"/>
      <c r="I78" s="69">
        <v>60.29</v>
      </c>
      <c r="J78" s="12"/>
      <c r="K78" s="12"/>
      <c r="L78" s="12"/>
      <c r="M78" s="12"/>
      <c r="N78" s="12"/>
      <c r="O78" s="12"/>
      <c r="P78" s="33"/>
      <c r="Q78" s="33"/>
      <c r="R78" s="33"/>
      <c r="S78" s="33"/>
      <c r="T78" s="33"/>
      <c r="U78" s="33"/>
    </row>
    <row r="79" spans="1:21" ht="26.25" hidden="1" x14ac:dyDescent="0.4">
      <c r="A79" s="13" t="s">
        <v>361</v>
      </c>
      <c r="B79" s="14" t="s">
        <v>43</v>
      </c>
      <c r="C79" s="10"/>
      <c r="D79" s="10"/>
      <c r="E79" s="10"/>
      <c r="F79" s="10"/>
      <c r="G79" s="10"/>
      <c r="H79" s="10"/>
      <c r="I79" s="69">
        <v>23.54</v>
      </c>
      <c r="J79" s="12"/>
      <c r="K79" s="12"/>
      <c r="L79" s="12"/>
      <c r="M79" s="12"/>
      <c r="N79" s="12"/>
      <c r="O79" s="12"/>
      <c r="P79" s="33"/>
      <c r="Q79" s="33"/>
      <c r="R79" s="33"/>
      <c r="S79" s="33"/>
      <c r="T79" s="33"/>
      <c r="U79" s="33"/>
    </row>
    <row r="80" spans="1:21" ht="26.25" hidden="1" x14ac:dyDescent="0.4">
      <c r="A80" s="13" t="s">
        <v>362</v>
      </c>
      <c r="B80" s="58" t="s">
        <v>43</v>
      </c>
      <c r="C80" s="10"/>
      <c r="D80" s="10"/>
      <c r="E80" s="10"/>
      <c r="F80" s="10"/>
      <c r="G80" s="10"/>
      <c r="H80" s="10"/>
      <c r="I80" s="69">
        <v>86.26</v>
      </c>
      <c r="J80" s="12"/>
      <c r="K80" s="12"/>
      <c r="L80" s="12"/>
      <c r="M80" s="12"/>
      <c r="N80" s="12"/>
      <c r="O80" s="12"/>
      <c r="P80" s="33"/>
      <c r="Q80" s="33"/>
      <c r="R80" s="33"/>
      <c r="S80" s="33"/>
      <c r="T80" s="33"/>
      <c r="U80" s="33"/>
    </row>
    <row r="81" spans="1:21" ht="26.25" hidden="1" x14ac:dyDescent="0.4">
      <c r="A81" s="13" t="s">
        <v>363</v>
      </c>
      <c r="B81" s="14" t="s">
        <v>43</v>
      </c>
      <c r="C81" s="10"/>
      <c r="D81" s="10"/>
      <c r="E81" s="10"/>
      <c r="F81" s="10"/>
      <c r="G81" s="10"/>
      <c r="H81" s="10"/>
      <c r="I81" s="69">
        <v>173.67</v>
      </c>
      <c r="J81" s="12"/>
      <c r="K81" s="12"/>
      <c r="L81" s="12"/>
      <c r="M81" s="12"/>
      <c r="N81" s="12"/>
      <c r="O81" s="12"/>
      <c r="P81" s="33"/>
      <c r="Q81" s="33"/>
      <c r="R81" s="33"/>
      <c r="S81" s="33"/>
      <c r="T81" s="33"/>
      <c r="U81" s="33"/>
    </row>
    <row r="82" spans="1:21" ht="26.25" hidden="1" x14ac:dyDescent="0.4">
      <c r="A82" s="13" t="s">
        <v>364</v>
      </c>
      <c r="B82" s="14" t="s">
        <v>43</v>
      </c>
      <c r="C82" s="10"/>
      <c r="D82" s="10"/>
      <c r="E82" s="10"/>
      <c r="F82" s="10"/>
      <c r="G82" s="10"/>
      <c r="H82" s="10"/>
      <c r="I82" s="69">
        <v>74.099999999999994</v>
      </c>
      <c r="J82" s="12"/>
      <c r="K82" s="12"/>
      <c r="L82" s="12"/>
      <c r="M82" s="12"/>
      <c r="N82" s="12"/>
      <c r="O82" s="12"/>
      <c r="P82" s="33"/>
      <c r="Q82" s="33"/>
      <c r="R82" s="33"/>
      <c r="S82" s="33"/>
      <c r="T82" s="33"/>
      <c r="U82" s="33"/>
    </row>
    <row r="83" spans="1:21" ht="31.5" hidden="1" customHeight="1" x14ac:dyDescent="0.4">
      <c r="A83" s="13" t="s">
        <v>365</v>
      </c>
      <c r="B83" s="14" t="s">
        <v>43</v>
      </c>
      <c r="C83" s="14"/>
      <c r="D83" s="14"/>
      <c r="E83" s="14"/>
      <c r="F83" s="14"/>
      <c r="G83" s="14"/>
      <c r="H83" s="14"/>
      <c r="I83" s="14">
        <v>110.05</v>
      </c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3"/>
      <c r="U83" s="33"/>
    </row>
    <row r="84" spans="1:21" ht="26.25" hidden="1" x14ac:dyDescent="0.4">
      <c r="A84" s="13" t="s">
        <v>366</v>
      </c>
      <c r="B84" s="58" t="s">
        <v>43</v>
      </c>
      <c r="C84" s="10"/>
      <c r="D84" s="10"/>
      <c r="E84" s="10"/>
      <c r="F84" s="10"/>
      <c r="G84" s="10"/>
      <c r="H84" s="10"/>
      <c r="I84" s="69">
        <v>103.16</v>
      </c>
      <c r="J84" s="12"/>
      <c r="K84" s="12"/>
      <c r="L84" s="12"/>
      <c r="M84" s="12"/>
      <c r="N84" s="12"/>
      <c r="O84" s="12"/>
      <c r="P84" s="33"/>
      <c r="Q84" s="33"/>
      <c r="R84" s="33"/>
      <c r="S84" s="33"/>
      <c r="T84" s="33"/>
      <c r="U84" s="33"/>
    </row>
    <row r="85" spans="1:21" ht="78.75" hidden="1" x14ac:dyDescent="0.4">
      <c r="A85" s="13" t="s">
        <v>367</v>
      </c>
      <c r="B85" s="58" t="s">
        <v>43</v>
      </c>
      <c r="C85" s="10"/>
      <c r="D85" s="10"/>
      <c r="E85" s="10"/>
      <c r="F85" s="10"/>
      <c r="G85" s="10"/>
      <c r="H85" s="10"/>
      <c r="I85" s="69">
        <v>35.49</v>
      </c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3"/>
      <c r="U85" s="33"/>
    </row>
    <row r="86" spans="1:21" ht="26.25" hidden="1" x14ac:dyDescent="0.4">
      <c r="A86" s="13" t="s">
        <v>368</v>
      </c>
      <c r="B86" s="58" t="s">
        <v>43</v>
      </c>
      <c r="C86" s="10"/>
      <c r="D86" s="10"/>
      <c r="E86" s="10"/>
      <c r="F86" s="10"/>
      <c r="G86" s="10"/>
      <c r="H86" s="10"/>
      <c r="I86" s="69">
        <v>29.63</v>
      </c>
      <c r="J86" s="12"/>
      <c r="K86" s="12"/>
      <c r="L86" s="12"/>
      <c r="M86" s="12"/>
      <c r="N86" s="12"/>
      <c r="O86" s="12"/>
      <c r="P86" s="33"/>
      <c r="Q86" s="33"/>
      <c r="R86" s="33"/>
      <c r="S86" s="33"/>
      <c r="T86" s="33"/>
      <c r="U86" s="33"/>
    </row>
    <row r="87" spans="1:21" ht="26.25" hidden="1" x14ac:dyDescent="0.4">
      <c r="A87" s="13" t="s">
        <v>369</v>
      </c>
      <c r="B87" s="58" t="s">
        <v>43</v>
      </c>
      <c r="C87" s="10"/>
      <c r="D87" s="10"/>
      <c r="E87" s="10"/>
      <c r="F87" s="10"/>
      <c r="G87" s="10"/>
      <c r="H87" s="10"/>
      <c r="I87" s="69">
        <v>91.52</v>
      </c>
      <c r="J87" s="12"/>
      <c r="K87" s="12"/>
      <c r="L87" s="12"/>
      <c r="M87" s="12"/>
      <c r="N87" s="12"/>
      <c r="O87" s="12"/>
      <c r="P87" s="33"/>
      <c r="Q87" s="33"/>
      <c r="R87" s="33"/>
      <c r="S87" s="33"/>
      <c r="T87" s="33"/>
      <c r="U87" s="33"/>
    </row>
    <row r="88" spans="1:21" ht="26.25" hidden="1" x14ac:dyDescent="0.4">
      <c r="A88" s="13" t="s">
        <v>370</v>
      </c>
      <c r="B88" s="58" t="s">
        <v>43</v>
      </c>
      <c r="C88" s="10"/>
      <c r="D88" s="10"/>
      <c r="E88" s="10"/>
      <c r="F88" s="10"/>
      <c r="G88" s="10"/>
      <c r="H88" s="10"/>
      <c r="I88" s="69">
        <v>4.29</v>
      </c>
      <c r="J88" s="12"/>
      <c r="K88" s="12"/>
      <c r="L88" s="12"/>
      <c r="M88" s="12"/>
      <c r="N88" s="12"/>
      <c r="O88" s="12"/>
      <c r="P88" s="33"/>
      <c r="Q88" s="33"/>
      <c r="R88" s="33"/>
      <c r="S88" s="33"/>
      <c r="T88" s="33"/>
      <c r="U88" s="33"/>
    </row>
    <row r="89" spans="1:21" ht="26.25" hidden="1" x14ac:dyDescent="0.4">
      <c r="A89" s="13" t="s">
        <v>371</v>
      </c>
      <c r="B89" s="58" t="s">
        <v>43</v>
      </c>
      <c r="C89" s="10"/>
      <c r="D89" s="10"/>
      <c r="E89" s="10"/>
      <c r="F89" s="10"/>
      <c r="G89" s="10"/>
      <c r="H89" s="10"/>
      <c r="I89" s="69">
        <v>18.84</v>
      </c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3"/>
      <c r="U89" s="33"/>
    </row>
    <row r="90" spans="1:21" ht="26.25" hidden="1" x14ac:dyDescent="0.4">
      <c r="A90" s="13" t="s">
        <v>372</v>
      </c>
      <c r="B90" s="58" t="s">
        <v>43</v>
      </c>
      <c r="C90" s="10"/>
      <c r="D90" s="10"/>
      <c r="E90" s="10"/>
      <c r="F90" s="10"/>
      <c r="G90" s="10"/>
      <c r="H90" s="10"/>
      <c r="I90" s="69">
        <v>120.3</v>
      </c>
      <c r="J90" s="12"/>
      <c r="K90" s="12"/>
      <c r="L90" s="12"/>
      <c r="M90" s="12"/>
      <c r="N90" s="12"/>
      <c r="O90" s="12"/>
      <c r="P90" s="33"/>
      <c r="Q90" s="33"/>
      <c r="R90" s="33"/>
      <c r="S90" s="33"/>
      <c r="T90" s="33"/>
      <c r="U90" s="33"/>
    </row>
    <row r="91" spans="1:21" ht="26.25" hidden="1" x14ac:dyDescent="0.4">
      <c r="A91" s="13" t="s">
        <v>373</v>
      </c>
      <c r="B91" s="58" t="s">
        <v>43</v>
      </c>
      <c r="C91" s="10"/>
      <c r="D91" s="10"/>
      <c r="E91" s="10"/>
      <c r="F91" s="10"/>
      <c r="G91" s="10"/>
      <c r="H91" s="10"/>
      <c r="I91" s="69">
        <v>75.62</v>
      </c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3"/>
      <c r="U91" s="33"/>
    </row>
    <row r="92" spans="1:21" ht="26.25" hidden="1" x14ac:dyDescent="0.4">
      <c r="A92" s="13" t="s">
        <v>374</v>
      </c>
      <c r="B92" s="58" t="s">
        <v>43</v>
      </c>
      <c r="C92" s="10"/>
      <c r="D92" s="10"/>
      <c r="E92" s="10"/>
      <c r="F92" s="10"/>
      <c r="G92" s="10"/>
      <c r="H92" s="10"/>
      <c r="I92" s="69">
        <v>8.6</v>
      </c>
      <c r="J92" s="12"/>
      <c r="K92" s="12"/>
      <c r="L92" s="12"/>
      <c r="M92" s="12"/>
      <c r="N92" s="12"/>
      <c r="O92" s="12"/>
      <c r="P92" s="33"/>
      <c r="Q92" s="33"/>
      <c r="R92" s="33"/>
      <c r="S92" s="33"/>
      <c r="T92" s="33"/>
      <c r="U92" s="33"/>
    </row>
    <row r="93" spans="1:21" ht="26.25" hidden="1" x14ac:dyDescent="0.4">
      <c r="A93" s="13" t="s">
        <v>375</v>
      </c>
      <c r="B93" s="58" t="s">
        <v>43</v>
      </c>
      <c r="C93" s="10"/>
      <c r="D93" s="10"/>
      <c r="E93" s="10"/>
      <c r="F93" s="10"/>
      <c r="G93" s="10"/>
      <c r="H93" s="10"/>
      <c r="I93" s="69">
        <v>15.7</v>
      </c>
      <c r="J93" s="12"/>
      <c r="K93" s="12"/>
      <c r="L93" s="12"/>
      <c r="M93" s="12"/>
      <c r="N93" s="12"/>
      <c r="O93" s="12"/>
      <c r="P93" s="33"/>
      <c r="Q93" s="33"/>
      <c r="R93" s="33"/>
      <c r="S93" s="33"/>
      <c r="T93" s="33"/>
      <c r="U93" s="33"/>
    </row>
    <row r="94" spans="1:21" ht="52.5" hidden="1" x14ac:dyDescent="0.4">
      <c r="A94" s="13" t="s">
        <v>376</v>
      </c>
      <c r="B94" s="58" t="s">
        <v>43</v>
      </c>
      <c r="C94" s="10"/>
      <c r="D94" s="10"/>
      <c r="E94" s="10"/>
      <c r="F94" s="10"/>
      <c r="G94" s="10"/>
      <c r="H94" s="10"/>
      <c r="I94" s="69">
        <v>16.37</v>
      </c>
      <c r="J94" s="12"/>
      <c r="K94" s="12"/>
      <c r="L94" s="12"/>
      <c r="M94" s="12"/>
      <c r="N94" s="12"/>
      <c r="O94" s="12"/>
      <c r="P94" s="33"/>
      <c r="Q94" s="33"/>
      <c r="R94" s="33"/>
      <c r="S94" s="33"/>
      <c r="T94" s="33"/>
      <c r="U94" s="33"/>
    </row>
    <row r="95" spans="1:21" ht="26.25" hidden="1" x14ac:dyDescent="0.4">
      <c r="A95" s="13" t="s">
        <v>377</v>
      </c>
      <c r="B95" s="58" t="s">
        <v>43</v>
      </c>
      <c r="C95" s="10"/>
      <c r="D95" s="10"/>
      <c r="E95" s="10"/>
      <c r="F95" s="10"/>
      <c r="G95" s="10"/>
      <c r="H95" s="10"/>
      <c r="I95" s="69">
        <v>25.08</v>
      </c>
      <c r="J95" s="12"/>
      <c r="K95" s="12"/>
      <c r="L95" s="12"/>
      <c r="M95" s="12"/>
      <c r="N95" s="12"/>
      <c r="O95" s="12"/>
      <c r="P95" s="33"/>
      <c r="Q95" s="33"/>
      <c r="R95" s="33"/>
      <c r="S95" s="33"/>
      <c r="T95" s="33"/>
      <c r="U95" s="33"/>
    </row>
    <row r="96" spans="1:21" ht="52.5" hidden="1" x14ac:dyDescent="0.4">
      <c r="A96" s="13" t="s">
        <v>378</v>
      </c>
      <c r="B96" s="58" t="s">
        <v>43</v>
      </c>
      <c r="C96" s="10"/>
      <c r="D96" s="10"/>
      <c r="E96" s="10"/>
      <c r="F96" s="10"/>
      <c r="G96" s="10"/>
      <c r="H96" s="10"/>
      <c r="I96" s="69">
        <v>97.04</v>
      </c>
      <c r="J96" s="12"/>
      <c r="K96" s="12"/>
      <c r="L96" s="12"/>
      <c r="M96" s="12"/>
      <c r="N96" s="12"/>
      <c r="O96" s="12"/>
      <c r="P96" s="33"/>
      <c r="Q96" s="33"/>
      <c r="R96" s="33"/>
      <c r="S96" s="33"/>
      <c r="T96" s="33"/>
      <c r="U96" s="33"/>
    </row>
    <row r="97" spans="1:21" ht="52.5" hidden="1" x14ac:dyDescent="0.4">
      <c r="A97" s="13" t="s">
        <v>379</v>
      </c>
      <c r="B97" s="58" t="s">
        <v>43</v>
      </c>
      <c r="C97" s="10"/>
      <c r="D97" s="10"/>
      <c r="E97" s="10"/>
      <c r="F97" s="10"/>
      <c r="G97" s="10"/>
      <c r="H97" s="10"/>
      <c r="I97" s="69">
        <v>40.6</v>
      </c>
      <c r="J97" s="12"/>
      <c r="K97" s="12"/>
      <c r="L97" s="12"/>
      <c r="M97" s="12"/>
      <c r="N97" s="12"/>
      <c r="O97" s="12"/>
      <c r="P97" s="33"/>
      <c r="Q97" s="33"/>
      <c r="R97" s="33"/>
      <c r="S97" s="33"/>
      <c r="T97" s="33"/>
      <c r="U97" s="33"/>
    </row>
    <row r="98" spans="1:21" ht="78.75" hidden="1" x14ac:dyDescent="0.4">
      <c r="A98" s="13" t="s">
        <v>380</v>
      </c>
      <c r="B98" s="58" t="s">
        <v>43</v>
      </c>
      <c r="C98" s="10"/>
      <c r="D98" s="10"/>
      <c r="E98" s="10"/>
      <c r="F98" s="10"/>
      <c r="G98" s="10"/>
      <c r="H98" s="10"/>
      <c r="I98" s="69">
        <v>47.2</v>
      </c>
      <c r="J98" s="12"/>
      <c r="K98" s="12"/>
      <c r="L98" s="12"/>
      <c r="M98" s="12"/>
      <c r="N98" s="12"/>
      <c r="O98" s="12"/>
      <c r="P98" s="33"/>
      <c r="Q98" s="33"/>
      <c r="R98" s="33"/>
      <c r="S98" s="33"/>
      <c r="T98" s="33"/>
      <c r="U98" s="33"/>
    </row>
    <row r="99" spans="1:21" ht="52.5" hidden="1" x14ac:dyDescent="0.4">
      <c r="A99" s="13" t="s">
        <v>381</v>
      </c>
      <c r="B99" s="58" t="s">
        <v>43</v>
      </c>
      <c r="C99" s="10"/>
      <c r="D99" s="10"/>
      <c r="E99" s="10"/>
      <c r="F99" s="10"/>
      <c r="G99" s="10"/>
      <c r="H99" s="10"/>
      <c r="I99" s="69">
        <v>67.5</v>
      </c>
      <c r="J99" s="12"/>
      <c r="K99" s="12"/>
      <c r="L99" s="12"/>
      <c r="M99" s="12"/>
      <c r="N99" s="12"/>
      <c r="O99" s="12"/>
      <c r="P99" s="33"/>
      <c r="Q99" s="33"/>
      <c r="R99" s="33"/>
      <c r="S99" s="33"/>
      <c r="T99" s="33"/>
      <c r="U99" s="33"/>
    </row>
    <row r="100" spans="1:21" ht="52.5" hidden="1" x14ac:dyDescent="0.4">
      <c r="A100" s="13" t="s">
        <v>382</v>
      </c>
      <c r="B100" s="58" t="s">
        <v>43</v>
      </c>
      <c r="C100" s="10"/>
      <c r="D100" s="10"/>
      <c r="E100" s="10"/>
      <c r="F100" s="10"/>
      <c r="G100" s="10"/>
      <c r="H100" s="10"/>
      <c r="I100" s="69">
        <v>14.2</v>
      </c>
      <c r="J100" s="12"/>
      <c r="K100" s="12"/>
      <c r="L100" s="12"/>
      <c r="M100" s="12"/>
      <c r="N100" s="12"/>
      <c r="O100" s="12"/>
      <c r="P100" s="33"/>
      <c r="Q100" s="33"/>
      <c r="R100" s="33"/>
      <c r="S100" s="33"/>
      <c r="T100" s="33"/>
      <c r="U100" s="33"/>
    </row>
    <row r="101" spans="1:21" ht="26.25" hidden="1" x14ac:dyDescent="0.4">
      <c r="A101" s="13" t="s">
        <v>383</v>
      </c>
      <c r="B101" s="58" t="s">
        <v>45</v>
      </c>
      <c r="C101" s="10"/>
      <c r="D101" s="10"/>
      <c r="E101" s="10"/>
      <c r="F101" s="10"/>
      <c r="G101" s="10"/>
      <c r="H101" s="10"/>
      <c r="I101" s="69">
        <v>12.62</v>
      </c>
      <c r="J101" s="12"/>
      <c r="K101" s="12"/>
      <c r="L101" s="12"/>
      <c r="M101" s="12"/>
      <c r="N101" s="12"/>
      <c r="O101" s="12"/>
      <c r="P101" s="33"/>
      <c r="Q101" s="33"/>
      <c r="R101" s="33"/>
      <c r="S101" s="33"/>
      <c r="T101" s="33"/>
      <c r="U101" s="33"/>
    </row>
    <row r="102" spans="1:21" ht="26.25" hidden="1" x14ac:dyDescent="0.4">
      <c r="A102" s="13" t="s">
        <v>384</v>
      </c>
      <c r="B102" s="58" t="s">
        <v>43</v>
      </c>
      <c r="C102" s="10"/>
      <c r="D102" s="10"/>
      <c r="E102" s="10"/>
      <c r="F102" s="10"/>
      <c r="G102" s="10"/>
      <c r="H102" s="10"/>
      <c r="I102" s="69">
        <v>49.22</v>
      </c>
      <c r="J102" s="12"/>
      <c r="K102" s="12"/>
      <c r="L102" s="12"/>
      <c r="M102" s="12"/>
      <c r="N102" s="12"/>
      <c r="O102" s="12"/>
      <c r="P102" s="33"/>
      <c r="Q102" s="33"/>
      <c r="R102" s="33"/>
      <c r="S102" s="33"/>
      <c r="T102" s="33"/>
      <c r="U102" s="33"/>
    </row>
    <row r="103" spans="1:21" ht="26.25" hidden="1" x14ac:dyDescent="0.4">
      <c r="A103" s="13" t="s">
        <v>385</v>
      </c>
      <c r="B103" s="58" t="s">
        <v>43</v>
      </c>
      <c r="C103" s="10"/>
      <c r="D103" s="10"/>
      <c r="E103" s="10"/>
      <c r="F103" s="10"/>
      <c r="G103" s="10"/>
      <c r="H103" s="10"/>
      <c r="I103" s="69">
        <v>58</v>
      </c>
      <c r="J103" s="12"/>
      <c r="K103" s="12"/>
      <c r="L103" s="12"/>
      <c r="M103" s="12"/>
      <c r="N103" s="12"/>
      <c r="O103" s="12"/>
      <c r="P103" s="33"/>
      <c r="Q103" s="33"/>
      <c r="R103" s="33"/>
      <c r="S103" s="33"/>
      <c r="T103" s="33"/>
      <c r="U103" s="33"/>
    </row>
    <row r="104" spans="1:21" ht="26.25" hidden="1" x14ac:dyDescent="0.4">
      <c r="A104" s="13" t="s">
        <v>386</v>
      </c>
      <c r="B104" s="58" t="s">
        <v>43</v>
      </c>
      <c r="C104" s="10"/>
      <c r="D104" s="10"/>
      <c r="E104" s="10"/>
      <c r="F104" s="10"/>
      <c r="G104" s="10"/>
      <c r="H104" s="10"/>
      <c r="I104" s="69">
        <v>85.11</v>
      </c>
      <c r="J104" s="12"/>
      <c r="K104" s="12"/>
      <c r="L104" s="12"/>
      <c r="M104" s="12"/>
      <c r="N104" s="12"/>
      <c r="O104" s="12"/>
      <c r="P104" s="33"/>
      <c r="Q104" s="33"/>
      <c r="R104" s="33"/>
      <c r="S104" s="33"/>
      <c r="T104" s="33"/>
      <c r="U104" s="33"/>
    </row>
    <row r="105" spans="1:21" ht="26.25" hidden="1" x14ac:dyDescent="0.4">
      <c r="A105" s="13" t="s">
        <v>387</v>
      </c>
      <c r="B105" s="58" t="s">
        <v>43</v>
      </c>
      <c r="C105" s="10"/>
      <c r="D105" s="10"/>
      <c r="E105" s="10"/>
      <c r="F105" s="10"/>
      <c r="G105" s="10"/>
      <c r="H105" s="10"/>
      <c r="I105" s="69">
        <v>1.93</v>
      </c>
      <c r="J105" s="12"/>
      <c r="K105" s="12"/>
      <c r="L105" s="12"/>
      <c r="M105" s="12"/>
      <c r="N105" s="12"/>
      <c r="O105" s="12"/>
      <c r="P105" s="33"/>
      <c r="Q105" s="33"/>
      <c r="R105" s="33"/>
      <c r="S105" s="33"/>
      <c r="T105" s="33"/>
      <c r="U105" s="33"/>
    </row>
    <row r="106" spans="1:21" ht="26.25" hidden="1" x14ac:dyDescent="0.4">
      <c r="A106" s="13" t="s">
        <v>388</v>
      </c>
      <c r="B106" s="58" t="s">
        <v>43</v>
      </c>
      <c r="C106" s="10"/>
      <c r="D106" s="10"/>
      <c r="E106" s="10"/>
      <c r="F106" s="10"/>
      <c r="G106" s="10"/>
      <c r="H106" s="10"/>
      <c r="I106" s="69">
        <v>279.60000000000002</v>
      </c>
      <c r="J106" s="12"/>
      <c r="K106" s="12"/>
      <c r="L106" s="12"/>
      <c r="M106" s="12"/>
      <c r="N106" s="12"/>
      <c r="O106" s="12"/>
      <c r="P106" s="33"/>
      <c r="Q106" s="33"/>
      <c r="R106" s="33"/>
      <c r="S106" s="33"/>
      <c r="T106" s="33"/>
      <c r="U106" s="33"/>
    </row>
    <row r="107" spans="1:21" ht="105" hidden="1" x14ac:dyDescent="0.4">
      <c r="A107" s="13" t="s">
        <v>389</v>
      </c>
      <c r="B107" s="58" t="s">
        <v>43</v>
      </c>
      <c r="C107" s="10"/>
      <c r="D107" s="10"/>
      <c r="E107" s="10"/>
      <c r="F107" s="10"/>
      <c r="G107" s="10"/>
      <c r="H107" s="10"/>
      <c r="I107" s="69">
        <v>61.1</v>
      </c>
      <c r="J107" s="12"/>
      <c r="K107" s="12"/>
      <c r="L107" s="12"/>
      <c r="M107" s="12"/>
      <c r="N107" s="12"/>
      <c r="O107" s="12"/>
      <c r="P107" s="33"/>
      <c r="Q107" s="33"/>
      <c r="R107" s="33"/>
      <c r="S107" s="33"/>
      <c r="T107" s="33"/>
      <c r="U107" s="33"/>
    </row>
    <row r="108" spans="1:21" ht="52.5" hidden="1" x14ac:dyDescent="0.4">
      <c r="A108" s="13" t="s">
        <v>390</v>
      </c>
      <c r="B108" s="58" t="s">
        <v>43</v>
      </c>
      <c r="C108" s="10"/>
      <c r="D108" s="10"/>
      <c r="E108" s="10"/>
      <c r="F108" s="10"/>
      <c r="G108" s="10"/>
      <c r="H108" s="10"/>
      <c r="I108" s="69">
        <v>75.14</v>
      </c>
      <c r="J108" s="12"/>
      <c r="K108" s="12"/>
      <c r="L108" s="12"/>
      <c r="M108" s="12"/>
      <c r="N108" s="12"/>
      <c r="O108" s="12"/>
      <c r="P108" s="33"/>
      <c r="Q108" s="33"/>
      <c r="R108" s="33"/>
      <c r="S108" s="33"/>
      <c r="T108" s="33"/>
      <c r="U108" s="33"/>
    </row>
    <row r="109" spans="1:21" ht="78.75" hidden="1" x14ac:dyDescent="0.4">
      <c r="A109" s="13" t="s">
        <v>391</v>
      </c>
      <c r="B109" s="58" t="s">
        <v>43</v>
      </c>
      <c r="C109" s="10"/>
      <c r="D109" s="10"/>
      <c r="E109" s="10"/>
      <c r="F109" s="10"/>
      <c r="G109" s="10"/>
      <c r="H109" s="10"/>
      <c r="I109" s="69">
        <v>110.7</v>
      </c>
      <c r="J109" s="12"/>
      <c r="K109" s="12"/>
      <c r="L109" s="12"/>
      <c r="M109" s="12"/>
      <c r="N109" s="12"/>
      <c r="O109" s="12"/>
      <c r="P109" s="33"/>
      <c r="Q109" s="33"/>
      <c r="R109" s="33"/>
      <c r="S109" s="33"/>
      <c r="T109" s="33"/>
      <c r="U109" s="33"/>
    </row>
    <row r="110" spans="1:21" ht="53.25" hidden="1" customHeight="1" x14ac:dyDescent="0.4">
      <c r="A110" s="13" t="s">
        <v>392</v>
      </c>
      <c r="B110" s="58" t="s">
        <v>43</v>
      </c>
      <c r="C110" s="10"/>
      <c r="D110" s="10"/>
      <c r="E110" s="10"/>
      <c r="F110" s="10"/>
      <c r="G110" s="10"/>
      <c r="H110" s="10"/>
      <c r="I110" s="69">
        <v>62.2</v>
      </c>
      <c r="J110" s="12"/>
      <c r="K110" s="12"/>
      <c r="L110" s="12"/>
      <c r="M110" s="12"/>
      <c r="N110" s="12"/>
      <c r="O110" s="12"/>
      <c r="P110" s="33"/>
      <c r="Q110" s="33"/>
      <c r="R110" s="33"/>
      <c r="S110" s="33"/>
      <c r="T110" s="33"/>
      <c r="U110" s="33"/>
    </row>
    <row r="111" spans="1:21" ht="26.25" hidden="1" x14ac:dyDescent="0.4">
      <c r="A111" s="13" t="s">
        <v>393</v>
      </c>
      <c r="B111" s="14" t="s">
        <v>43</v>
      </c>
      <c r="C111" s="10"/>
      <c r="D111" s="10"/>
      <c r="E111" s="10"/>
      <c r="F111" s="10"/>
      <c r="G111" s="10"/>
      <c r="H111" s="10"/>
      <c r="I111" s="69">
        <v>20.6</v>
      </c>
      <c r="J111" s="12"/>
      <c r="K111" s="12"/>
      <c r="L111" s="12"/>
      <c r="M111" s="12"/>
      <c r="N111" s="12"/>
      <c r="O111" s="12"/>
      <c r="P111" s="33"/>
      <c r="Q111" s="33"/>
      <c r="R111" s="33"/>
      <c r="S111" s="33"/>
      <c r="T111" s="33"/>
      <c r="U111" s="33"/>
    </row>
    <row r="112" spans="1:21" ht="26.25" hidden="1" x14ac:dyDescent="0.4">
      <c r="A112" s="13" t="s">
        <v>394</v>
      </c>
      <c r="B112" s="14" t="s">
        <v>43</v>
      </c>
      <c r="C112" s="10"/>
      <c r="D112" s="10"/>
      <c r="E112" s="10"/>
      <c r="F112" s="10"/>
      <c r="G112" s="10"/>
      <c r="H112" s="10"/>
      <c r="I112" s="69">
        <v>9.57</v>
      </c>
      <c r="J112" s="12"/>
      <c r="K112" s="12"/>
      <c r="L112" s="12"/>
      <c r="M112" s="12"/>
      <c r="N112" s="12"/>
      <c r="O112" s="12"/>
      <c r="P112" s="33"/>
      <c r="Q112" s="33"/>
      <c r="R112" s="33"/>
      <c r="S112" s="33"/>
      <c r="T112" s="33"/>
      <c r="U112" s="33"/>
    </row>
    <row r="113" spans="1:21" ht="24.75" hidden="1" customHeight="1" x14ac:dyDescent="0.4">
      <c r="A113" s="13" t="s">
        <v>395</v>
      </c>
      <c r="B113" s="14" t="s">
        <v>43</v>
      </c>
      <c r="C113" s="10"/>
      <c r="D113" s="10"/>
      <c r="E113" s="10"/>
      <c r="F113" s="10"/>
      <c r="G113" s="10"/>
      <c r="H113" s="10"/>
      <c r="I113" s="69">
        <v>5.21</v>
      </c>
      <c r="J113" s="12"/>
      <c r="K113" s="12"/>
      <c r="L113" s="12"/>
      <c r="M113" s="12"/>
      <c r="N113" s="12"/>
      <c r="O113" s="12"/>
      <c r="P113" s="33"/>
      <c r="Q113" s="33"/>
      <c r="R113" s="33"/>
      <c r="S113" s="33"/>
      <c r="T113" s="33"/>
      <c r="U113" s="33"/>
    </row>
    <row r="114" spans="1:21" ht="26.25" hidden="1" x14ac:dyDescent="0.4">
      <c r="A114" s="13" t="s">
        <v>396</v>
      </c>
      <c r="B114" s="14" t="s">
        <v>43</v>
      </c>
      <c r="C114" s="10"/>
      <c r="D114" s="10"/>
      <c r="E114" s="10"/>
      <c r="F114" s="10"/>
      <c r="G114" s="10"/>
      <c r="H114" s="10"/>
      <c r="I114" s="69">
        <v>7.25</v>
      </c>
      <c r="J114" s="12"/>
      <c r="K114" s="12"/>
      <c r="L114" s="12"/>
      <c r="M114" s="12"/>
      <c r="N114" s="12"/>
      <c r="O114" s="12"/>
      <c r="P114" s="33"/>
      <c r="Q114" s="33"/>
      <c r="R114" s="33"/>
      <c r="S114" s="33"/>
      <c r="T114" s="33"/>
      <c r="U114" s="33"/>
    </row>
    <row r="115" spans="1:21" ht="26.25" hidden="1" x14ac:dyDescent="0.4">
      <c r="A115" s="9" t="s">
        <v>397</v>
      </c>
      <c r="B115" s="33"/>
      <c r="C115" s="10"/>
      <c r="D115" s="10"/>
      <c r="E115" s="10"/>
      <c r="F115" s="10"/>
      <c r="G115" s="10"/>
      <c r="H115" s="10"/>
      <c r="I115" s="116"/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  <c r="U115" s="33"/>
    </row>
    <row r="116" spans="1:21" ht="52.5" hidden="1" x14ac:dyDescent="0.4">
      <c r="A116" s="13" t="s">
        <v>398</v>
      </c>
      <c r="B116" s="14" t="s">
        <v>578</v>
      </c>
      <c r="C116" s="10"/>
      <c r="D116" s="10"/>
      <c r="E116" s="10"/>
      <c r="F116" s="10"/>
      <c r="G116" s="10"/>
      <c r="H116" s="10"/>
      <c r="I116" s="69">
        <v>747.6</v>
      </c>
      <c r="J116" s="12"/>
      <c r="K116" s="12"/>
      <c r="L116" s="12"/>
      <c r="M116" s="12"/>
      <c r="N116" s="12"/>
      <c r="O116" s="12"/>
      <c r="P116" s="33"/>
      <c r="Q116" s="33"/>
      <c r="R116" s="33"/>
      <c r="S116" s="33"/>
      <c r="T116" s="33"/>
      <c r="U116" s="33"/>
    </row>
    <row r="117" spans="1:21" ht="52.5" hidden="1" x14ac:dyDescent="0.4">
      <c r="A117" s="13" t="s">
        <v>399</v>
      </c>
      <c r="B117" s="14" t="s">
        <v>578</v>
      </c>
      <c r="C117" s="10"/>
      <c r="D117" s="10"/>
      <c r="E117" s="10"/>
      <c r="F117" s="10"/>
      <c r="G117" s="10"/>
      <c r="H117" s="10"/>
      <c r="I117" s="69">
        <v>134.16</v>
      </c>
      <c r="J117" s="12"/>
      <c r="K117" s="12"/>
      <c r="L117" s="12"/>
      <c r="M117" s="12"/>
      <c r="N117" s="12"/>
      <c r="O117" s="12"/>
      <c r="P117" s="33"/>
      <c r="Q117" s="33"/>
      <c r="R117" s="33"/>
      <c r="S117" s="33"/>
      <c r="T117" s="33"/>
      <c r="U117" s="33"/>
    </row>
    <row r="118" spans="1:21" ht="30" hidden="1" customHeight="1" x14ac:dyDescent="0.4">
      <c r="A118" s="13" t="s">
        <v>400</v>
      </c>
      <c r="B118" s="58" t="s">
        <v>43</v>
      </c>
      <c r="C118" s="10"/>
      <c r="D118" s="10"/>
      <c r="E118" s="10"/>
      <c r="F118" s="10"/>
      <c r="G118" s="10"/>
      <c r="H118" s="10"/>
      <c r="I118" s="69">
        <v>115.5</v>
      </c>
      <c r="J118" s="12"/>
      <c r="K118" s="12"/>
      <c r="L118" s="12"/>
      <c r="M118" s="12"/>
      <c r="N118" s="12"/>
      <c r="O118" s="12"/>
      <c r="P118" s="33"/>
      <c r="Q118" s="33"/>
      <c r="R118" s="33"/>
      <c r="S118" s="33"/>
      <c r="T118" s="33"/>
      <c r="U118" s="33"/>
    </row>
    <row r="119" spans="1:21" ht="52.5" hidden="1" x14ac:dyDescent="0.4">
      <c r="A119" s="13" t="s">
        <v>401</v>
      </c>
      <c r="B119" s="14" t="s">
        <v>579</v>
      </c>
      <c r="C119" s="10"/>
      <c r="D119" s="10"/>
      <c r="E119" s="10"/>
      <c r="F119" s="10"/>
      <c r="G119" s="10"/>
      <c r="H119" s="10"/>
      <c r="I119" s="69">
        <v>4.7</v>
      </c>
      <c r="J119" s="12"/>
      <c r="K119" s="12"/>
      <c r="L119" s="12"/>
      <c r="M119" s="12"/>
      <c r="N119" s="12"/>
      <c r="O119" s="12"/>
      <c r="P119" s="33"/>
      <c r="Q119" s="33"/>
      <c r="R119" s="33"/>
      <c r="S119" s="33"/>
      <c r="T119" s="33"/>
      <c r="U119" s="33"/>
    </row>
    <row r="120" spans="1:21" ht="54" hidden="1" customHeight="1" x14ac:dyDescent="0.4">
      <c r="A120" s="13" t="s">
        <v>402</v>
      </c>
      <c r="B120" s="14" t="s">
        <v>579</v>
      </c>
      <c r="C120" s="10"/>
      <c r="D120" s="10"/>
      <c r="E120" s="10"/>
      <c r="F120" s="10"/>
      <c r="G120" s="10"/>
      <c r="H120" s="10"/>
      <c r="I120" s="69">
        <v>4.7</v>
      </c>
      <c r="J120" s="12"/>
      <c r="K120" s="12"/>
      <c r="L120" s="12"/>
      <c r="M120" s="12"/>
      <c r="N120" s="12"/>
      <c r="O120" s="12"/>
      <c r="P120" s="33"/>
      <c r="Q120" s="33"/>
      <c r="R120" s="33"/>
      <c r="S120" s="33"/>
      <c r="T120" s="33"/>
      <c r="U120" s="33"/>
    </row>
    <row r="121" spans="1:21" ht="77.25" hidden="1" customHeight="1" x14ac:dyDescent="0.4">
      <c r="A121" s="13" t="s">
        <v>403</v>
      </c>
      <c r="B121" s="14" t="s">
        <v>578</v>
      </c>
      <c r="C121" s="10"/>
      <c r="D121" s="10"/>
      <c r="E121" s="10"/>
      <c r="F121" s="10"/>
      <c r="G121" s="10"/>
      <c r="H121" s="10"/>
      <c r="I121" s="69">
        <v>159</v>
      </c>
      <c r="J121" s="12"/>
      <c r="K121" s="12"/>
      <c r="L121" s="12"/>
      <c r="M121" s="12"/>
      <c r="N121" s="12"/>
      <c r="O121" s="12"/>
      <c r="P121" s="33"/>
      <c r="Q121" s="33"/>
      <c r="R121" s="33"/>
      <c r="S121" s="33"/>
      <c r="T121" s="33"/>
      <c r="U121" s="33"/>
    </row>
    <row r="122" spans="1:21" ht="26.25" hidden="1" x14ac:dyDescent="0.4">
      <c r="A122" s="9" t="s">
        <v>404</v>
      </c>
      <c r="B122" s="116"/>
      <c r="C122" s="10"/>
      <c r="D122" s="10"/>
      <c r="E122" s="10"/>
      <c r="F122" s="10"/>
      <c r="G122" s="10"/>
      <c r="H122" s="10"/>
      <c r="I122" s="116"/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  <c r="U122" s="33"/>
    </row>
    <row r="123" spans="1:21" ht="26.25" hidden="1" x14ac:dyDescent="0.4">
      <c r="A123" s="13" t="s">
        <v>405</v>
      </c>
      <c r="B123" s="58" t="s">
        <v>45</v>
      </c>
      <c r="C123" s="10"/>
      <c r="D123" s="10"/>
      <c r="E123" s="10"/>
      <c r="F123" s="10"/>
      <c r="G123" s="10"/>
      <c r="H123" s="10"/>
      <c r="I123" s="69">
        <v>281.14999999999998</v>
      </c>
      <c r="J123" s="12"/>
      <c r="K123" s="12"/>
      <c r="L123" s="12"/>
      <c r="M123" s="12"/>
      <c r="N123" s="12"/>
      <c r="O123" s="12"/>
      <c r="P123" s="33"/>
      <c r="Q123" s="33"/>
      <c r="R123" s="33"/>
      <c r="S123" s="33"/>
      <c r="T123" s="33"/>
      <c r="U123" s="33"/>
    </row>
    <row r="124" spans="1:21" ht="26.25" hidden="1" x14ac:dyDescent="0.4">
      <c r="A124" s="13" t="s">
        <v>406</v>
      </c>
      <c r="B124" s="58" t="s">
        <v>45</v>
      </c>
      <c r="C124" s="10"/>
      <c r="D124" s="10"/>
      <c r="E124" s="10"/>
      <c r="F124" s="10"/>
      <c r="G124" s="10"/>
      <c r="H124" s="10"/>
      <c r="I124" s="69">
        <v>336.52</v>
      </c>
      <c r="J124" s="12"/>
      <c r="K124" s="12"/>
      <c r="L124" s="12"/>
      <c r="M124" s="12"/>
      <c r="N124" s="12"/>
      <c r="O124" s="12"/>
      <c r="P124" s="33"/>
      <c r="Q124" s="33"/>
      <c r="R124" s="33"/>
      <c r="S124" s="33"/>
      <c r="T124" s="33"/>
      <c r="U124" s="33"/>
    </row>
    <row r="125" spans="1:21" ht="26.25" hidden="1" x14ac:dyDescent="0.4">
      <c r="A125" s="9" t="s">
        <v>407</v>
      </c>
      <c r="B125" s="116"/>
      <c r="C125" s="10"/>
      <c r="D125" s="10"/>
      <c r="E125" s="10"/>
      <c r="F125" s="10"/>
      <c r="G125" s="10"/>
      <c r="H125" s="10"/>
      <c r="I125" s="116"/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  <c r="U125" s="33"/>
    </row>
    <row r="126" spans="1:21" ht="78.75" hidden="1" x14ac:dyDescent="0.4">
      <c r="A126" s="13" t="s">
        <v>408</v>
      </c>
      <c r="B126" s="58" t="s">
        <v>45</v>
      </c>
      <c r="C126" s="10"/>
      <c r="D126" s="10"/>
      <c r="E126" s="10"/>
      <c r="F126" s="10"/>
      <c r="G126" s="10"/>
      <c r="H126" s="10"/>
      <c r="I126" s="69">
        <v>626.01</v>
      </c>
      <c r="J126" s="12"/>
      <c r="K126" s="12"/>
      <c r="L126" s="12"/>
      <c r="M126" s="12"/>
      <c r="N126" s="12"/>
      <c r="O126" s="12"/>
      <c r="P126" s="33"/>
      <c r="Q126" s="33"/>
      <c r="R126" s="33"/>
      <c r="S126" s="33"/>
      <c r="T126" s="33"/>
      <c r="U126" s="33"/>
    </row>
    <row r="127" spans="1:21" ht="52.5" hidden="1" customHeight="1" x14ac:dyDescent="0.4">
      <c r="A127" s="13" t="s">
        <v>409</v>
      </c>
      <c r="B127" s="58" t="s">
        <v>45</v>
      </c>
      <c r="C127" s="10"/>
      <c r="D127" s="10"/>
      <c r="E127" s="10"/>
      <c r="F127" s="10"/>
      <c r="G127" s="10"/>
      <c r="H127" s="10"/>
      <c r="I127" s="69">
        <v>1017.18</v>
      </c>
      <c r="J127" s="12"/>
      <c r="K127" s="12"/>
      <c r="L127" s="12"/>
      <c r="M127" s="12"/>
      <c r="N127" s="12"/>
      <c r="O127" s="12"/>
      <c r="P127" s="33"/>
      <c r="Q127" s="33"/>
      <c r="R127" s="33"/>
      <c r="S127" s="33"/>
      <c r="T127" s="33"/>
      <c r="U127" s="33"/>
    </row>
    <row r="128" spans="1:21" ht="78.75" hidden="1" x14ac:dyDescent="0.4">
      <c r="A128" s="13" t="s">
        <v>410</v>
      </c>
      <c r="B128" s="58" t="s">
        <v>45</v>
      </c>
      <c r="C128" s="10"/>
      <c r="D128" s="10"/>
      <c r="E128" s="10"/>
      <c r="F128" s="10"/>
      <c r="G128" s="10"/>
      <c r="H128" s="10"/>
      <c r="I128" s="69">
        <v>770.02</v>
      </c>
      <c r="J128" s="12"/>
      <c r="K128" s="12"/>
      <c r="L128" s="12"/>
      <c r="M128" s="12"/>
      <c r="N128" s="12"/>
      <c r="O128" s="12"/>
      <c r="P128" s="33"/>
      <c r="Q128" s="33"/>
      <c r="R128" s="33"/>
      <c r="S128" s="33"/>
      <c r="T128" s="33"/>
      <c r="U128" s="33"/>
    </row>
    <row r="129" spans="1:21" ht="78.75" hidden="1" x14ac:dyDescent="0.4">
      <c r="A129" s="13" t="s">
        <v>411</v>
      </c>
      <c r="B129" s="58" t="s">
        <v>45</v>
      </c>
      <c r="C129" s="10"/>
      <c r="D129" s="10"/>
      <c r="E129" s="10"/>
      <c r="F129" s="10"/>
      <c r="G129" s="10"/>
      <c r="H129" s="10"/>
      <c r="I129" s="69">
        <v>1142.23</v>
      </c>
      <c r="J129" s="12"/>
      <c r="K129" s="12"/>
      <c r="L129" s="12"/>
      <c r="M129" s="12"/>
      <c r="N129" s="12"/>
      <c r="O129" s="12"/>
      <c r="P129" s="33"/>
      <c r="Q129" s="33"/>
      <c r="R129" s="33"/>
      <c r="S129" s="33"/>
      <c r="T129" s="33"/>
      <c r="U129" s="33"/>
    </row>
    <row r="130" spans="1:21" ht="52.5" hidden="1" x14ac:dyDescent="0.4">
      <c r="A130" s="13" t="s">
        <v>412</v>
      </c>
      <c r="B130" s="58" t="s">
        <v>45</v>
      </c>
      <c r="C130" s="10"/>
      <c r="D130" s="10"/>
      <c r="E130" s="10"/>
      <c r="F130" s="10"/>
      <c r="G130" s="10"/>
      <c r="H130" s="10"/>
      <c r="I130" s="69">
        <v>711</v>
      </c>
      <c r="J130" s="12"/>
      <c r="K130" s="12"/>
      <c r="L130" s="12"/>
      <c r="M130" s="12"/>
      <c r="N130" s="12"/>
      <c r="O130" s="12"/>
      <c r="P130" s="33"/>
      <c r="Q130" s="33"/>
      <c r="R130" s="33"/>
      <c r="S130" s="33"/>
      <c r="T130" s="33"/>
      <c r="U130" s="33"/>
    </row>
    <row r="131" spans="1:21" ht="52.5" hidden="1" x14ac:dyDescent="0.4">
      <c r="A131" s="13" t="s">
        <v>413</v>
      </c>
      <c r="B131" s="58" t="s">
        <v>45</v>
      </c>
      <c r="C131" s="10"/>
      <c r="D131" s="10"/>
      <c r="E131" s="10"/>
      <c r="F131" s="10"/>
      <c r="G131" s="10"/>
      <c r="H131" s="10"/>
      <c r="I131" s="69">
        <v>193.92</v>
      </c>
      <c r="J131" s="12"/>
      <c r="K131" s="12"/>
      <c r="L131" s="12"/>
      <c r="M131" s="12"/>
      <c r="N131" s="12"/>
      <c r="O131" s="12"/>
      <c r="P131" s="33"/>
      <c r="Q131" s="33"/>
      <c r="R131" s="33"/>
      <c r="S131" s="33"/>
      <c r="T131" s="33"/>
      <c r="U131" s="33"/>
    </row>
    <row r="132" spans="1:21" ht="52.5" hidden="1" x14ac:dyDescent="0.4">
      <c r="A132" s="13" t="s">
        <v>414</v>
      </c>
      <c r="B132" s="58" t="s">
        <v>45</v>
      </c>
      <c r="C132" s="10"/>
      <c r="D132" s="10"/>
      <c r="E132" s="10"/>
      <c r="F132" s="10"/>
      <c r="G132" s="10"/>
      <c r="H132" s="10"/>
      <c r="I132" s="69">
        <v>388</v>
      </c>
      <c r="J132" s="12"/>
      <c r="K132" s="12"/>
      <c r="L132" s="12"/>
      <c r="M132" s="12"/>
      <c r="N132" s="12"/>
      <c r="O132" s="12"/>
      <c r="P132" s="33"/>
      <c r="Q132" s="33"/>
      <c r="R132" s="33"/>
      <c r="S132" s="33"/>
      <c r="T132" s="33"/>
      <c r="U132" s="33"/>
    </row>
    <row r="133" spans="1:21" ht="105" hidden="1" customHeight="1" x14ac:dyDescent="0.4">
      <c r="A133" s="13" t="s">
        <v>415</v>
      </c>
      <c r="B133" s="58" t="s">
        <v>45</v>
      </c>
      <c r="C133" s="10"/>
      <c r="D133" s="10"/>
      <c r="E133" s="10"/>
      <c r="F133" s="10"/>
      <c r="G133" s="10"/>
      <c r="H133" s="10"/>
      <c r="I133" s="69">
        <v>63.16</v>
      </c>
      <c r="J133" s="12"/>
      <c r="K133" s="12"/>
      <c r="L133" s="12"/>
      <c r="M133" s="12"/>
      <c r="N133" s="12"/>
      <c r="O133" s="12"/>
      <c r="P133" s="33"/>
      <c r="Q133" s="33"/>
      <c r="R133" s="33"/>
      <c r="S133" s="33"/>
      <c r="T133" s="33"/>
      <c r="U133" s="33"/>
    </row>
    <row r="134" spans="1:21" ht="128.25" hidden="1" customHeight="1" x14ac:dyDescent="0.4">
      <c r="A134" s="13" t="s">
        <v>416</v>
      </c>
      <c r="B134" s="58" t="s">
        <v>45</v>
      </c>
      <c r="C134" s="10"/>
      <c r="D134" s="10"/>
      <c r="E134" s="10"/>
      <c r="F134" s="10"/>
      <c r="G134" s="10"/>
      <c r="H134" s="10"/>
      <c r="I134" s="69">
        <v>166.57</v>
      </c>
      <c r="J134" s="12"/>
      <c r="K134" s="12"/>
      <c r="L134" s="12"/>
      <c r="M134" s="12"/>
      <c r="N134" s="12"/>
      <c r="O134" s="12"/>
      <c r="P134" s="33"/>
      <c r="Q134" s="33"/>
      <c r="R134" s="33"/>
      <c r="S134" s="33"/>
      <c r="T134" s="33"/>
      <c r="U134" s="33"/>
    </row>
    <row r="135" spans="1:21" ht="52.5" hidden="1" x14ac:dyDescent="0.4">
      <c r="A135" s="13" t="s">
        <v>417</v>
      </c>
      <c r="B135" s="58" t="s">
        <v>46</v>
      </c>
      <c r="C135" s="10"/>
      <c r="D135" s="10"/>
      <c r="E135" s="10"/>
      <c r="F135" s="10"/>
      <c r="G135" s="10"/>
      <c r="H135" s="10"/>
      <c r="I135" s="69">
        <v>17</v>
      </c>
      <c r="J135" s="12"/>
      <c r="K135" s="12"/>
      <c r="L135" s="12"/>
      <c r="M135" s="12"/>
      <c r="N135" s="12"/>
      <c r="O135" s="12"/>
      <c r="P135" s="33"/>
      <c r="Q135" s="33"/>
      <c r="R135" s="33"/>
      <c r="S135" s="33"/>
      <c r="T135" s="33"/>
      <c r="U135" s="33"/>
    </row>
    <row r="136" spans="1:21" ht="26.25" hidden="1" x14ac:dyDescent="0.4">
      <c r="A136" s="9" t="s">
        <v>418</v>
      </c>
      <c r="B136" s="116"/>
      <c r="C136" s="10"/>
      <c r="D136" s="10"/>
      <c r="E136" s="10"/>
      <c r="F136" s="10"/>
      <c r="G136" s="10"/>
      <c r="H136" s="10"/>
      <c r="I136" s="116"/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  <c r="U136" s="33"/>
    </row>
    <row r="137" spans="1:21" ht="82.5" hidden="1" customHeight="1" x14ac:dyDescent="0.4">
      <c r="A137" s="13" t="s">
        <v>419</v>
      </c>
      <c r="B137" s="58" t="s">
        <v>46</v>
      </c>
      <c r="C137" s="10"/>
      <c r="D137" s="10"/>
      <c r="E137" s="10"/>
      <c r="F137" s="10"/>
      <c r="G137" s="10"/>
      <c r="H137" s="10"/>
      <c r="I137" s="69">
        <v>89.05</v>
      </c>
      <c r="J137" s="12"/>
      <c r="K137" s="12"/>
      <c r="L137" s="12"/>
      <c r="M137" s="12"/>
      <c r="N137" s="12"/>
      <c r="O137" s="12"/>
      <c r="P137" s="33"/>
      <c r="Q137" s="33"/>
      <c r="R137" s="33"/>
      <c r="S137" s="33"/>
      <c r="T137" s="33"/>
      <c r="U137" s="33"/>
    </row>
    <row r="138" spans="1:21" ht="78.75" hidden="1" x14ac:dyDescent="0.4">
      <c r="A138" s="13" t="s">
        <v>420</v>
      </c>
      <c r="B138" s="58" t="s">
        <v>46</v>
      </c>
      <c r="C138" s="10"/>
      <c r="D138" s="10"/>
      <c r="E138" s="10"/>
      <c r="F138" s="10"/>
      <c r="G138" s="10"/>
      <c r="H138" s="10"/>
      <c r="I138" s="69">
        <v>722.03</v>
      </c>
      <c r="J138" s="12"/>
      <c r="K138" s="12"/>
      <c r="L138" s="12"/>
      <c r="M138" s="12"/>
      <c r="N138" s="12"/>
      <c r="O138" s="12"/>
      <c r="P138" s="33"/>
      <c r="Q138" s="33"/>
      <c r="R138" s="33"/>
      <c r="S138" s="33"/>
      <c r="T138" s="33"/>
      <c r="U138" s="33"/>
    </row>
    <row r="139" spans="1:21" ht="52.5" hidden="1" x14ac:dyDescent="0.4">
      <c r="A139" s="13" t="s">
        <v>421</v>
      </c>
      <c r="B139" s="14" t="s">
        <v>46</v>
      </c>
      <c r="C139" s="10"/>
      <c r="D139" s="10"/>
      <c r="E139" s="10"/>
      <c r="F139" s="10"/>
      <c r="G139" s="10"/>
      <c r="H139" s="10"/>
      <c r="I139" s="69">
        <v>89.29</v>
      </c>
      <c r="J139" s="12"/>
      <c r="K139" s="12"/>
      <c r="L139" s="12"/>
      <c r="M139" s="12"/>
      <c r="N139" s="12"/>
      <c r="O139" s="12"/>
      <c r="P139" s="33"/>
      <c r="Q139" s="33"/>
      <c r="R139" s="33"/>
      <c r="S139" s="33"/>
      <c r="T139" s="33"/>
      <c r="U139" s="33"/>
    </row>
    <row r="140" spans="1:21" ht="26.25" hidden="1" x14ac:dyDescent="0.4">
      <c r="A140" s="13" t="s">
        <v>422</v>
      </c>
      <c r="B140" s="58" t="s">
        <v>46</v>
      </c>
      <c r="C140" s="10"/>
      <c r="D140" s="10"/>
      <c r="E140" s="10"/>
      <c r="F140" s="10"/>
      <c r="G140" s="10"/>
      <c r="H140" s="10"/>
      <c r="I140" s="69">
        <v>141.4</v>
      </c>
      <c r="J140" s="12"/>
      <c r="K140" s="12"/>
      <c r="L140" s="12"/>
      <c r="M140" s="12"/>
      <c r="N140" s="12"/>
      <c r="O140" s="12"/>
      <c r="P140" s="33"/>
      <c r="Q140" s="33"/>
      <c r="R140" s="33"/>
      <c r="S140" s="33"/>
      <c r="T140" s="33"/>
      <c r="U140" s="33"/>
    </row>
    <row r="141" spans="1:21" ht="77.25" hidden="1" x14ac:dyDescent="0.4">
      <c r="A141" s="9" t="s">
        <v>423</v>
      </c>
      <c r="B141" s="116"/>
      <c r="C141" s="10"/>
      <c r="D141" s="10"/>
      <c r="E141" s="10"/>
      <c r="F141" s="10"/>
      <c r="G141" s="10"/>
      <c r="H141" s="10"/>
      <c r="I141" s="116"/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  <c r="U141" s="33"/>
    </row>
    <row r="142" spans="1:21" ht="26.25" hidden="1" x14ac:dyDescent="0.4">
      <c r="A142" s="13" t="s">
        <v>424</v>
      </c>
      <c r="B142" s="58" t="s">
        <v>42</v>
      </c>
      <c r="C142" s="10"/>
      <c r="D142" s="10"/>
      <c r="E142" s="10"/>
      <c r="F142" s="10"/>
      <c r="G142" s="10"/>
      <c r="H142" s="10"/>
      <c r="I142" s="69">
        <v>5814.27</v>
      </c>
      <c r="J142" s="12"/>
      <c r="K142" s="12"/>
      <c r="L142" s="12"/>
      <c r="M142" s="12"/>
      <c r="N142" s="12"/>
      <c r="O142" s="12"/>
      <c r="P142" s="33"/>
      <c r="Q142" s="33"/>
      <c r="R142" s="33"/>
      <c r="S142" s="33"/>
      <c r="T142" s="33"/>
      <c r="U142" s="33"/>
    </row>
    <row r="143" spans="1:21" ht="26.25" hidden="1" x14ac:dyDescent="0.4">
      <c r="A143" s="13" t="s">
        <v>425</v>
      </c>
      <c r="B143" s="58" t="s">
        <v>42</v>
      </c>
      <c r="C143" s="10"/>
      <c r="D143" s="10"/>
      <c r="E143" s="10"/>
      <c r="F143" s="10"/>
      <c r="G143" s="10"/>
      <c r="H143" s="10"/>
      <c r="I143" s="69">
        <v>5814.27</v>
      </c>
      <c r="J143" s="12"/>
      <c r="K143" s="12"/>
      <c r="L143" s="12"/>
      <c r="M143" s="12"/>
      <c r="N143" s="12"/>
      <c r="O143" s="12"/>
      <c r="P143" s="33"/>
      <c r="Q143" s="33"/>
      <c r="R143" s="33"/>
      <c r="S143" s="33"/>
      <c r="T143" s="33"/>
      <c r="U143" s="33"/>
    </row>
    <row r="144" spans="1:21" ht="52.5" hidden="1" x14ac:dyDescent="0.4">
      <c r="A144" s="13" t="s">
        <v>426</v>
      </c>
      <c r="B144" s="58" t="s">
        <v>45</v>
      </c>
      <c r="C144" s="10"/>
      <c r="D144" s="10"/>
      <c r="E144" s="10"/>
      <c r="F144" s="10"/>
      <c r="G144" s="10"/>
      <c r="H144" s="10"/>
      <c r="I144" s="69">
        <v>369.83</v>
      </c>
      <c r="J144" s="12"/>
      <c r="K144" s="12"/>
      <c r="L144" s="12"/>
      <c r="M144" s="12"/>
      <c r="N144" s="12"/>
      <c r="O144" s="12"/>
      <c r="P144" s="33"/>
      <c r="Q144" s="33"/>
      <c r="R144" s="33"/>
      <c r="S144" s="33"/>
      <c r="T144" s="33"/>
      <c r="U144" s="33"/>
    </row>
    <row r="145" spans="1:21" ht="105" hidden="1" x14ac:dyDescent="0.4">
      <c r="A145" s="13" t="s">
        <v>427</v>
      </c>
      <c r="B145" s="58" t="s">
        <v>42</v>
      </c>
      <c r="C145" s="10"/>
      <c r="D145" s="10"/>
      <c r="E145" s="10"/>
      <c r="F145" s="10"/>
      <c r="G145" s="10"/>
      <c r="H145" s="10"/>
      <c r="I145" s="69">
        <v>14322.75</v>
      </c>
      <c r="J145" s="12"/>
      <c r="K145" s="12"/>
      <c r="L145" s="12"/>
      <c r="M145" s="12"/>
      <c r="N145" s="12"/>
      <c r="O145" s="12"/>
      <c r="P145" s="33"/>
      <c r="Q145" s="33"/>
      <c r="R145" s="33"/>
      <c r="S145" s="33"/>
      <c r="T145" s="33"/>
      <c r="U145" s="33"/>
    </row>
    <row r="146" spans="1:21" ht="52.5" hidden="1" x14ac:dyDescent="0.4">
      <c r="A146" s="13" t="s">
        <v>428</v>
      </c>
      <c r="B146" s="58" t="s">
        <v>42</v>
      </c>
      <c r="C146" s="10"/>
      <c r="D146" s="10"/>
      <c r="E146" s="10"/>
      <c r="F146" s="10"/>
      <c r="G146" s="10"/>
      <c r="H146" s="10"/>
      <c r="I146" s="69">
        <v>533.54999999999995</v>
      </c>
      <c r="J146" s="12"/>
      <c r="K146" s="12"/>
      <c r="L146" s="12"/>
      <c r="M146" s="12"/>
      <c r="N146" s="12"/>
      <c r="O146" s="12"/>
      <c r="P146" s="33"/>
      <c r="Q146" s="33"/>
      <c r="R146" s="33"/>
      <c r="S146" s="33"/>
      <c r="T146" s="33"/>
      <c r="U146" s="33"/>
    </row>
    <row r="147" spans="1:21" ht="52.5" hidden="1" x14ac:dyDescent="0.4">
      <c r="A147" s="13" t="s">
        <v>429</v>
      </c>
      <c r="B147" s="58" t="s">
        <v>42</v>
      </c>
      <c r="C147" s="10"/>
      <c r="D147" s="10"/>
      <c r="E147" s="10"/>
      <c r="F147" s="10"/>
      <c r="G147" s="10"/>
      <c r="H147" s="10"/>
      <c r="I147" s="69">
        <v>7608.62</v>
      </c>
      <c r="J147" s="12"/>
      <c r="K147" s="12"/>
      <c r="L147" s="12"/>
      <c r="M147" s="12"/>
      <c r="N147" s="12"/>
      <c r="O147" s="12"/>
      <c r="P147" s="33"/>
      <c r="Q147" s="33"/>
      <c r="R147" s="33"/>
      <c r="S147" s="33"/>
      <c r="T147" s="33"/>
      <c r="U147" s="33"/>
    </row>
    <row r="148" spans="1:21" ht="26.25" hidden="1" x14ac:dyDescent="0.4">
      <c r="A148" s="13" t="s">
        <v>430</v>
      </c>
      <c r="B148" s="58" t="s">
        <v>48</v>
      </c>
      <c r="C148" s="10"/>
      <c r="D148" s="10"/>
      <c r="E148" s="10"/>
      <c r="F148" s="10"/>
      <c r="G148" s="10"/>
      <c r="H148" s="10"/>
      <c r="I148" s="69">
        <v>9.08</v>
      </c>
      <c r="J148" s="12"/>
      <c r="K148" s="12"/>
      <c r="L148" s="12"/>
      <c r="M148" s="12"/>
      <c r="N148" s="12"/>
      <c r="O148" s="12"/>
      <c r="P148" s="33"/>
      <c r="Q148" s="33"/>
      <c r="R148" s="33"/>
      <c r="S148" s="33"/>
      <c r="T148" s="33"/>
      <c r="U148" s="33"/>
    </row>
    <row r="149" spans="1:21" ht="78.75" hidden="1" x14ac:dyDescent="0.4">
      <c r="A149" s="13" t="s">
        <v>431</v>
      </c>
      <c r="B149" s="58" t="s">
        <v>48</v>
      </c>
      <c r="C149" s="10"/>
      <c r="D149" s="10"/>
      <c r="E149" s="10"/>
      <c r="F149" s="10"/>
      <c r="G149" s="10"/>
      <c r="H149" s="10"/>
      <c r="I149" s="69">
        <v>6.3</v>
      </c>
      <c r="J149" s="12"/>
      <c r="K149" s="12"/>
      <c r="L149" s="12"/>
      <c r="M149" s="12"/>
      <c r="N149" s="12"/>
      <c r="O149" s="12"/>
      <c r="P149" s="33"/>
      <c r="Q149" s="33"/>
      <c r="R149" s="33"/>
      <c r="S149" s="33"/>
      <c r="T149" s="33"/>
      <c r="U149" s="33"/>
    </row>
    <row r="150" spans="1:21" ht="78.75" hidden="1" x14ac:dyDescent="0.4">
      <c r="A150" s="13" t="s">
        <v>432</v>
      </c>
      <c r="B150" s="58" t="s">
        <v>49</v>
      </c>
      <c r="C150" s="10"/>
      <c r="D150" s="10"/>
      <c r="E150" s="10"/>
      <c r="F150" s="10"/>
      <c r="G150" s="10"/>
      <c r="H150" s="10"/>
      <c r="I150" s="69">
        <v>18.78</v>
      </c>
      <c r="J150" s="12"/>
      <c r="K150" s="12"/>
      <c r="L150" s="12"/>
      <c r="M150" s="12"/>
      <c r="N150" s="12"/>
      <c r="O150" s="12"/>
      <c r="P150" s="33"/>
      <c r="Q150" s="33"/>
      <c r="R150" s="33"/>
      <c r="S150" s="33"/>
      <c r="T150" s="33"/>
      <c r="U150" s="33"/>
    </row>
    <row r="151" spans="1:21" ht="26.25" hidden="1" x14ac:dyDescent="0.4">
      <c r="A151" s="13" t="s">
        <v>433</v>
      </c>
      <c r="B151" s="58" t="s">
        <v>49</v>
      </c>
      <c r="C151" s="10"/>
      <c r="D151" s="10"/>
      <c r="E151" s="10"/>
      <c r="F151" s="10"/>
      <c r="G151" s="10"/>
      <c r="H151" s="10"/>
      <c r="I151" s="69">
        <v>5382.35</v>
      </c>
      <c r="J151" s="12"/>
      <c r="K151" s="12"/>
      <c r="L151" s="12"/>
      <c r="M151" s="12"/>
      <c r="N151" s="12"/>
      <c r="O151" s="12"/>
      <c r="P151" s="33"/>
      <c r="Q151" s="33"/>
      <c r="R151" s="33"/>
      <c r="S151" s="33"/>
      <c r="T151" s="33"/>
      <c r="U151" s="33"/>
    </row>
    <row r="152" spans="1:21" ht="26.25" hidden="1" x14ac:dyDescent="0.4">
      <c r="A152" s="13" t="s">
        <v>434</v>
      </c>
      <c r="B152" s="58" t="s">
        <v>49</v>
      </c>
      <c r="C152" s="10"/>
      <c r="D152" s="10"/>
      <c r="E152" s="10"/>
      <c r="F152" s="10"/>
      <c r="G152" s="10"/>
      <c r="H152" s="10"/>
      <c r="I152" s="69">
        <v>4506.32</v>
      </c>
      <c r="J152" s="12"/>
      <c r="K152" s="12"/>
      <c r="L152" s="12"/>
      <c r="M152" s="12"/>
      <c r="N152" s="12"/>
      <c r="O152" s="12"/>
      <c r="P152" s="33"/>
      <c r="Q152" s="33"/>
      <c r="R152" s="33"/>
      <c r="S152" s="33"/>
      <c r="T152" s="33"/>
      <c r="U152" s="33"/>
    </row>
    <row r="153" spans="1:21" ht="52.5" hidden="1" x14ac:dyDescent="0.4">
      <c r="A153" s="13" t="s">
        <v>435</v>
      </c>
      <c r="B153" s="58" t="s">
        <v>49</v>
      </c>
      <c r="C153" s="10"/>
      <c r="D153" s="10"/>
      <c r="E153" s="10"/>
      <c r="F153" s="10"/>
      <c r="G153" s="10"/>
      <c r="H153" s="10"/>
      <c r="I153" s="69">
        <v>13399.45</v>
      </c>
      <c r="J153" s="12"/>
      <c r="K153" s="12"/>
      <c r="L153" s="12"/>
      <c r="M153" s="12"/>
      <c r="N153" s="12"/>
      <c r="O153" s="12"/>
      <c r="P153" s="33"/>
      <c r="Q153" s="33"/>
      <c r="R153" s="33"/>
      <c r="S153" s="33"/>
      <c r="T153" s="33"/>
      <c r="U153" s="33"/>
    </row>
    <row r="154" spans="1:21" ht="78.75" hidden="1" x14ac:dyDescent="0.4">
      <c r="A154" s="13" t="s">
        <v>436</v>
      </c>
      <c r="B154" s="14" t="s">
        <v>49</v>
      </c>
      <c r="C154" s="10"/>
      <c r="D154" s="10"/>
      <c r="E154" s="10"/>
      <c r="F154" s="10"/>
      <c r="G154" s="10"/>
      <c r="H154" s="10"/>
      <c r="I154" s="69">
        <v>6826.37</v>
      </c>
      <c r="J154" s="12"/>
      <c r="K154" s="12"/>
      <c r="L154" s="12"/>
      <c r="M154" s="12"/>
      <c r="N154" s="12"/>
      <c r="O154" s="12"/>
      <c r="P154" s="33"/>
      <c r="Q154" s="33"/>
      <c r="R154" s="33"/>
      <c r="S154" s="33"/>
      <c r="T154" s="33"/>
      <c r="U154" s="33"/>
    </row>
    <row r="155" spans="1:21" ht="26.25" hidden="1" x14ac:dyDescent="0.4">
      <c r="A155" s="13" t="s">
        <v>437</v>
      </c>
      <c r="B155" s="14" t="s">
        <v>580</v>
      </c>
      <c r="C155" s="10"/>
      <c r="D155" s="10"/>
      <c r="E155" s="10"/>
      <c r="F155" s="10"/>
      <c r="G155" s="10"/>
      <c r="H155" s="10"/>
      <c r="I155" s="69">
        <v>950.33</v>
      </c>
      <c r="J155" s="12"/>
      <c r="K155" s="12"/>
      <c r="L155" s="12"/>
      <c r="M155" s="12"/>
      <c r="N155" s="12"/>
      <c r="O155" s="12"/>
      <c r="P155" s="33"/>
      <c r="Q155" s="33"/>
      <c r="R155" s="33"/>
      <c r="S155" s="33"/>
      <c r="T155" s="33"/>
      <c r="U155" s="33"/>
    </row>
    <row r="156" spans="1:21" ht="52.5" hidden="1" x14ac:dyDescent="0.4">
      <c r="A156" s="13" t="s">
        <v>438</v>
      </c>
      <c r="B156" s="58" t="s">
        <v>45</v>
      </c>
      <c r="C156" s="10"/>
      <c r="D156" s="10"/>
      <c r="E156" s="10"/>
      <c r="F156" s="10"/>
      <c r="G156" s="10"/>
      <c r="H156" s="10"/>
      <c r="I156" s="69">
        <v>383.88</v>
      </c>
      <c r="J156" s="12"/>
      <c r="K156" s="12"/>
      <c r="L156" s="12"/>
      <c r="M156" s="12"/>
      <c r="N156" s="12"/>
      <c r="O156" s="12"/>
      <c r="P156" s="33"/>
      <c r="Q156" s="33"/>
      <c r="R156" s="33"/>
      <c r="S156" s="33"/>
      <c r="T156" s="33"/>
      <c r="U156" s="33"/>
    </row>
    <row r="157" spans="1:21" ht="26.25" hidden="1" x14ac:dyDescent="0.4">
      <c r="A157" s="13" t="s">
        <v>439</v>
      </c>
      <c r="B157" s="58" t="s">
        <v>42</v>
      </c>
      <c r="C157" s="10"/>
      <c r="D157" s="10"/>
      <c r="E157" s="10"/>
      <c r="F157" s="10"/>
      <c r="G157" s="10"/>
      <c r="H157" s="10"/>
      <c r="I157" s="69">
        <v>3250.53</v>
      </c>
      <c r="J157" s="12"/>
      <c r="K157" s="12"/>
      <c r="L157" s="12"/>
      <c r="M157" s="12"/>
      <c r="N157" s="12"/>
      <c r="O157" s="12"/>
      <c r="P157" s="33"/>
      <c r="Q157" s="33"/>
      <c r="R157" s="33"/>
      <c r="S157" s="33"/>
      <c r="T157" s="33"/>
      <c r="U157" s="33"/>
    </row>
    <row r="158" spans="1:21" ht="52.5" hidden="1" x14ac:dyDescent="0.4">
      <c r="A158" s="13" t="s">
        <v>440</v>
      </c>
      <c r="B158" s="58" t="s">
        <v>581</v>
      </c>
      <c r="C158" s="10"/>
      <c r="D158" s="10"/>
      <c r="E158" s="10"/>
      <c r="F158" s="10"/>
      <c r="G158" s="10"/>
      <c r="H158" s="10"/>
      <c r="I158" s="69">
        <v>3.2</v>
      </c>
      <c r="J158" s="12"/>
      <c r="K158" s="12"/>
      <c r="L158" s="12"/>
      <c r="M158" s="12"/>
      <c r="N158" s="12"/>
      <c r="O158" s="12"/>
      <c r="P158" s="33"/>
      <c r="Q158" s="33"/>
      <c r="R158" s="33"/>
      <c r="S158" s="33"/>
      <c r="T158" s="33"/>
      <c r="U158" s="33"/>
    </row>
    <row r="159" spans="1:21" ht="26.25" hidden="1" x14ac:dyDescent="0.4">
      <c r="A159" s="9" t="s">
        <v>441</v>
      </c>
      <c r="B159" s="116"/>
      <c r="C159" s="10"/>
      <c r="D159" s="10"/>
      <c r="E159" s="10"/>
      <c r="F159" s="10"/>
      <c r="G159" s="10"/>
      <c r="H159" s="10"/>
      <c r="I159" s="116"/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  <c r="U159" s="33"/>
    </row>
    <row r="160" spans="1:21" ht="57.75" hidden="1" customHeight="1" x14ac:dyDescent="0.4">
      <c r="A160" s="13" t="s">
        <v>442</v>
      </c>
      <c r="B160" s="61" t="s">
        <v>581</v>
      </c>
      <c r="C160" s="18"/>
      <c r="D160" s="18"/>
      <c r="E160" s="18"/>
      <c r="F160" s="18"/>
      <c r="G160" s="18"/>
      <c r="H160" s="18"/>
      <c r="I160" s="69">
        <v>19.66</v>
      </c>
      <c r="J160" s="12"/>
      <c r="K160" s="12"/>
      <c r="L160" s="12"/>
      <c r="M160" s="12"/>
      <c r="N160" s="12"/>
      <c r="O160" s="12"/>
      <c r="P160" s="33"/>
      <c r="Q160" s="33"/>
      <c r="R160" s="33"/>
      <c r="S160" s="33"/>
      <c r="T160" s="33"/>
      <c r="U160" s="33"/>
    </row>
    <row r="161" spans="1:21" ht="26.25" hidden="1" x14ac:dyDescent="0.4">
      <c r="A161" s="13" t="s">
        <v>443</v>
      </c>
      <c r="B161" s="58" t="s">
        <v>581</v>
      </c>
      <c r="C161" s="10"/>
      <c r="D161" s="10"/>
      <c r="E161" s="10"/>
      <c r="F161" s="10"/>
      <c r="G161" s="10"/>
      <c r="H161" s="10"/>
      <c r="I161" s="69">
        <v>15.99</v>
      </c>
      <c r="J161" s="12"/>
      <c r="K161" s="12"/>
      <c r="L161" s="12"/>
      <c r="M161" s="12"/>
      <c r="N161" s="12"/>
      <c r="O161" s="12"/>
      <c r="P161" s="33"/>
      <c r="Q161" s="33"/>
      <c r="R161" s="33"/>
      <c r="S161" s="33"/>
      <c r="T161" s="33"/>
      <c r="U161" s="33"/>
    </row>
    <row r="162" spans="1:21" ht="26.25" hidden="1" x14ac:dyDescent="0.4">
      <c r="A162" s="13" t="s">
        <v>444</v>
      </c>
      <c r="B162" s="58" t="s">
        <v>582</v>
      </c>
      <c r="C162" s="10"/>
      <c r="D162" s="10"/>
      <c r="E162" s="10"/>
      <c r="F162" s="10"/>
      <c r="G162" s="10"/>
      <c r="H162" s="10"/>
      <c r="I162" s="69">
        <v>822.55</v>
      </c>
      <c r="J162" s="12"/>
      <c r="K162" s="12"/>
      <c r="L162" s="12"/>
      <c r="M162" s="12"/>
      <c r="N162" s="12"/>
      <c r="O162" s="12"/>
      <c r="P162" s="33"/>
      <c r="Q162" s="33"/>
      <c r="R162" s="33"/>
      <c r="S162" s="33"/>
      <c r="T162" s="33"/>
      <c r="U162" s="33"/>
    </row>
    <row r="163" spans="1:21" ht="52.5" hidden="1" customHeight="1" x14ac:dyDescent="0.4">
      <c r="A163" s="9" t="s">
        <v>445</v>
      </c>
      <c r="B163" s="116"/>
      <c r="C163" s="10"/>
      <c r="D163" s="10"/>
      <c r="E163" s="10"/>
      <c r="F163" s="10"/>
      <c r="G163" s="10"/>
      <c r="H163" s="10"/>
      <c r="I163" s="116"/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  <c r="U163" s="33"/>
    </row>
    <row r="164" spans="1:21" ht="26.25" hidden="1" x14ac:dyDescent="0.4">
      <c r="A164" s="13" t="s">
        <v>446</v>
      </c>
      <c r="B164" s="14" t="s">
        <v>50</v>
      </c>
      <c r="C164" s="10"/>
      <c r="D164" s="10"/>
      <c r="E164" s="10"/>
      <c r="F164" s="10"/>
      <c r="G164" s="10"/>
      <c r="H164" s="10"/>
      <c r="I164" s="69">
        <v>15973.3</v>
      </c>
      <c r="J164" s="12"/>
      <c r="K164" s="12"/>
      <c r="L164" s="12"/>
      <c r="M164" s="12"/>
      <c r="N164" s="12"/>
      <c r="O164" s="12"/>
      <c r="P164" s="33"/>
      <c r="Q164" s="33"/>
      <c r="R164" s="33"/>
      <c r="S164" s="33"/>
      <c r="T164" s="33"/>
      <c r="U164" s="33"/>
    </row>
    <row r="165" spans="1:21" ht="26.25" hidden="1" x14ac:dyDescent="0.4">
      <c r="A165" s="13" t="s">
        <v>447</v>
      </c>
      <c r="B165" s="58" t="s">
        <v>50</v>
      </c>
      <c r="C165" s="10"/>
      <c r="D165" s="10"/>
      <c r="E165" s="10"/>
      <c r="F165" s="10"/>
      <c r="G165" s="10"/>
      <c r="H165" s="10"/>
      <c r="I165" s="69">
        <v>16692.84</v>
      </c>
      <c r="J165" s="12"/>
      <c r="K165" s="12"/>
      <c r="L165" s="12"/>
      <c r="M165" s="12"/>
      <c r="N165" s="12"/>
      <c r="O165" s="12"/>
      <c r="P165" s="33"/>
      <c r="Q165" s="33"/>
      <c r="R165" s="33"/>
      <c r="S165" s="33"/>
      <c r="T165" s="33"/>
      <c r="U165" s="33"/>
    </row>
    <row r="166" spans="1:21" ht="26.25" hidden="1" x14ac:dyDescent="0.4">
      <c r="A166" s="13" t="s">
        <v>448</v>
      </c>
      <c r="B166" s="58" t="s">
        <v>50</v>
      </c>
      <c r="C166" s="10"/>
      <c r="D166" s="10"/>
      <c r="E166" s="10"/>
      <c r="F166" s="10"/>
      <c r="G166" s="10"/>
      <c r="H166" s="10"/>
      <c r="I166" s="69">
        <v>11300</v>
      </c>
      <c r="J166" s="12"/>
      <c r="K166" s="12"/>
      <c r="L166" s="12"/>
      <c r="M166" s="12"/>
      <c r="N166" s="12"/>
      <c r="O166" s="12"/>
      <c r="P166" s="33"/>
      <c r="Q166" s="33"/>
      <c r="R166" s="33"/>
      <c r="S166" s="33"/>
      <c r="T166" s="33"/>
      <c r="U166" s="33"/>
    </row>
    <row r="167" spans="1:21" ht="26.25" hidden="1" x14ac:dyDescent="0.4">
      <c r="A167" s="13" t="s">
        <v>449</v>
      </c>
      <c r="B167" s="14" t="s">
        <v>50</v>
      </c>
      <c r="C167" s="10"/>
      <c r="D167" s="10"/>
      <c r="E167" s="10"/>
      <c r="F167" s="10"/>
      <c r="G167" s="10"/>
      <c r="H167" s="10"/>
      <c r="I167" s="69">
        <v>14944.64</v>
      </c>
      <c r="J167" s="12"/>
      <c r="K167" s="12"/>
      <c r="L167" s="12"/>
      <c r="M167" s="12"/>
      <c r="N167" s="12"/>
      <c r="O167" s="12"/>
      <c r="P167" s="33"/>
      <c r="Q167" s="33"/>
      <c r="R167" s="33"/>
      <c r="S167" s="33"/>
      <c r="T167" s="33"/>
      <c r="U167" s="33"/>
    </row>
    <row r="168" spans="1:21" ht="30" hidden="1" customHeight="1" x14ac:dyDescent="0.4">
      <c r="A168" s="13" t="s">
        <v>450</v>
      </c>
      <c r="B168" s="14" t="s">
        <v>50</v>
      </c>
      <c r="C168" s="10"/>
      <c r="D168" s="10"/>
      <c r="E168" s="10"/>
      <c r="F168" s="10"/>
      <c r="G168" s="10"/>
      <c r="H168" s="10"/>
      <c r="I168" s="69">
        <v>19027</v>
      </c>
      <c r="J168" s="12"/>
      <c r="K168" s="12"/>
      <c r="L168" s="12"/>
      <c r="M168" s="12"/>
      <c r="N168" s="12"/>
      <c r="O168" s="12"/>
      <c r="P168" s="33"/>
      <c r="Q168" s="33"/>
      <c r="R168" s="33"/>
      <c r="S168" s="33"/>
      <c r="T168" s="33"/>
      <c r="U168" s="33"/>
    </row>
    <row r="169" spans="1:21" ht="26.25" hidden="1" x14ac:dyDescent="0.4">
      <c r="A169" s="13" t="s">
        <v>451</v>
      </c>
      <c r="B169" s="58" t="s">
        <v>50</v>
      </c>
      <c r="C169" s="10"/>
      <c r="D169" s="10"/>
      <c r="E169" s="10"/>
      <c r="F169" s="10"/>
      <c r="G169" s="10"/>
      <c r="H169" s="10"/>
      <c r="I169" s="69">
        <v>17224</v>
      </c>
      <c r="J169" s="12"/>
      <c r="K169" s="12"/>
      <c r="L169" s="12"/>
      <c r="M169" s="12"/>
      <c r="N169" s="12"/>
      <c r="O169" s="12"/>
      <c r="P169" s="33"/>
      <c r="Q169" s="33"/>
      <c r="R169" s="33"/>
      <c r="S169" s="33"/>
      <c r="T169" s="33"/>
      <c r="U169" s="33"/>
    </row>
    <row r="170" spans="1:21" ht="26.25" hidden="1" x14ac:dyDescent="0.4">
      <c r="A170" s="13" t="s">
        <v>452</v>
      </c>
      <c r="B170" s="14" t="s">
        <v>50</v>
      </c>
      <c r="C170" s="10"/>
      <c r="D170" s="10"/>
      <c r="E170" s="10"/>
      <c r="F170" s="10"/>
      <c r="G170" s="10"/>
      <c r="H170" s="10"/>
      <c r="I170" s="69">
        <v>12941.9</v>
      </c>
      <c r="J170" s="12"/>
      <c r="K170" s="12"/>
      <c r="L170" s="12"/>
      <c r="M170" s="12"/>
      <c r="N170" s="12"/>
      <c r="O170" s="12"/>
      <c r="P170" s="33"/>
      <c r="Q170" s="33"/>
      <c r="R170" s="33"/>
      <c r="S170" s="33"/>
      <c r="T170" s="33"/>
      <c r="U170" s="33"/>
    </row>
    <row r="171" spans="1:21" ht="26.25" hidden="1" x14ac:dyDescent="0.4">
      <c r="A171" s="13" t="s">
        <v>453</v>
      </c>
      <c r="B171" s="14" t="s">
        <v>50</v>
      </c>
      <c r="C171" s="10"/>
      <c r="D171" s="10"/>
      <c r="E171" s="10"/>
      <c r="F171" s="10"/>
      <c r="G171" s="10"/>
      <c r="H171" s="10"/>
      <c r="I171" s="69">
        <v>10674.37</v>
      </c>
      <c r="J171" s="12"/>
      <c r="K171" s="12"/>
      <c r="L171" s="12"/>
      <c r="M171" s="12"/>
      <c r="N171" s="12"/>
      <c r="O171" s="12"/>
      <c r="P171" s="33"/>
      <c r="Q171" s="33"/>
      <c r="R171" s="33"/>
      <c r="S171" s="33"/>
      <c r="T171" s="33"/>
      <c r="U171" s="33"/>
    </row>
    <row r="172" spans="1:21" ht="52.5" hidden="1" x14ac:dyDescent="0.4">
      <c r="A172" s="13" t="s">
        <v>454</v>
      </c>
      <c r="B172" s="14" t="s">
        <v>50</v>
      </c>
      <c r="C172" s="10"/>
      <c r="D172" s="10"/>
      <c r="E172" s="10"/>
      <c r="F172" s="10"/>
      <c r="G172" s="10"/>
      <c r="H172" s="10"/>
      <c r="I172" s="69">
        <v>7156.4</v>
      </c>
      <c r="J172" s="12"/>
      <c r="K172" s="12"/>
      <c r="L172" s="12"/>
      <c r="M172" s="12"/>
      <c r="N172" s="12"/>
      <c r="O172" s="12"/>
      <c r="P172" s="33"/>
      <c r="Q172" s="33"/>
      <c r="R172" s="33"/>
      <c r="S172" s="33"/>
      <c r="T172" s="33"/>
      <c r="U172" s="33"/>
    </row>
    <row r="173" spans="1:21" ht="26.25" hidden="1" x14ac:dyDescent="0.4">
      <c r="A173" s="13" t="s">
        <v>455</v>
      </c>
      <c r="B173" s="14" t="s">
        <v>50</v>
      </c>
      <c r="C173" s="10"/>
      <c r="D173" s="10"/>
      <c r="E173" s="10"/>
      <c r="F173" s="10"/>
      <c r="G173" s="10"/>
      <c r="H173" s="10"/>
      <c r="I173" s="69">
        <v>42828</v>
      </c>
      <c r="J173" s="12"/>
      <c r="K173" s="12"/>
      <c r="L173" s="12"/>
      <c r="M173" s="12"/>
      <c r="N173" s="12"/>
      <c r="O173" s="12"/>
      <c r="P173" s="33"/>
      <c r="Q173" s="33"/>
      <c r="R173" s="33"/>
      <c r="S173" s="33"/>
      <c r="T173" s="33"/>
      <c r="U173" s="33"/>
    </row>
    <row r="174" spans="1:21" ht="26.25" hidden="1" x14ac:dyDescent="0.4">
      <c r="A174" s="13" t="s">
        <v>456</v>
      </c>
      <c r="B174" s="14" t="s">
        <v>50</v>
      </c>
      <c r="C174" s="10"/>
      <c r="D174" s="10"/>
      <c r="E174" s="10"/>
      <c r="F174" s="10"/>
      <c r="G174" s="10"/>
      <c r="H174" s="10"/>
      <c r="I174" s="69">
        <v>42828</v>
      </c>
      <c r="J174" s="12"/>
      <c r="K174" s="12"/>
      <c r="L174" s="12"/>
      <c r="M174" s="12"/>
      <c r="N174" s="12"/>
      <c r="O174" s="12"/>
      <c r="P174" s="33"/>
      <c r="Q174" s="33"/>
      <c r="R174" s="33"/>
      <c r="S174" s="33"/>
      <c r="T174" s="33"/>
      <c r="U174" s="33"/>
    </row>
    <row r="175" spans="1:21" ht="26.25" hidden="1" x14ac:dyDescent="0.4">
      <c r="A175" s="13" t="s">
        <v>457</v>
      </c>
      <c r="B175" s="14" t="s">
        <v>50</v>
      </c>
      <c r="C175" s="10"/>
      <c r="D175" s="10"/>
      <c r="E175" s="10"/>
      <c r="F175" s="10"/>
      <c r="G175" s="10"/>
      <c r="H175" s="10"/>
      <c r="I175" s="69">
        <v>42828</v>
      </c>
      <c r="J175" s="12"/>
      <c r="K175" s="12"/>
      <c r="L175" s="12"/>
      <c r="M175" s="12"/>
      <c r="N175" s="12"/>
      <c r="O175" s="12"/>
      <c r="P175" s="33"/>
      <c r="Q175" s="33"/>
      <c r="R175" s="33"/>
      <c r="S175" s="33"/>
      <c r="T175" s="33"/>
      <c r="U175" s="33"/>
    </row>
    <row r="176" spans="1:21" ht="51" hidden="1" customHeight="1" x14ac:dyDescent="0.4">
      <c r="A176" s="13" t="s">
        <v>458</v>
      </c>
      <c r="B176" s="58" t="s">
        <v>50</v>
      </c>
      <c r="C176" s="10"/>
      <c r="D176" s="10"/>
      <c r="E176" s="10"/>
      <c r="F176" s="10"/>
      <c r="G176" s="10"/>
      <c r="H176" s="10"/>
      <c r="I176" s="69">
        <v>42828</v>
      </c>
      <c r="J176" s="12"/>
      <c r="K176" s="12"/>
      <c r="L176" s="12"/>
      <c r="M176" s="12"/>
      <c r="N176" s="12"/>
      <c r="O176" s="12"/>
      <c r="P176" s="33"/>
      <c r="Q176" s="33"/>
      <c r="R176" s="33"/>
      <c r="S176" s="33"/>
      <c r="T176" s="33"/>
      <c r="U176" s="33"/>
    </row>
    <row r="177" spans="1:21" ht="52.5" hidden="1" x14ac:dyDescent="0.4">
      <c r="A177" s="13" t="s">
        <v>459</v>
      </c>
      <c r="B177" s="58" t="s">
        <v>50</v>
      </c>
      <c r="C177" s="10"/>
      <c r="D177" s="10"/>
      <c r="E177" s="10"/>
      <c r="F177" s="10"/>
      <c r="G177" s="10"/>
      <c r="H177" s="10"/>
      <c r="I177" s="69">
        <v>42828</v>
      </c>
      <c r="J177" s="12"/>
      <c r="K177" s="12"/>
      <c r="L177" s="12"/>
      <c r="M177" s="12"/>
      <c r="N177" s="12"/>
      <c r="O177" s="12"/>
      <c r="P177" s="33"/>
      <c r="Q177" s="33"/>
      <c r="R177" s="33"/>
      <c r="S177" s="33"/>
      <c r="T177" s="33"/>
      <c r="U177" s="33"/>
    </row>
    <row r="178" spans="1:21" ht="34.5" hidden="1" customHeight="1" x14ac:dyDescent="0.4">
      <c r="A178" s="13" t="s">
        <v>460</v>
      </c>
      <c r="B178" s="58" t="s">
        <v>50</v>
      </c>
      <c r="C178" s="10"/>
      <c r="D178" s="10"/>
      <c r="E178" s="10"/>
      <c r="F178" s="10"/>
      <c r="G178" s="10"/>
      <c r="H178" s="10"/>
      <c r="I178" s="69">
        <v>42828</v>
      </c>
      <c r="J178" s="12"/>
      <c r="K178" s="12"/>
      <c r="L178" s="12"/>
      <c r="M178" s="12"/>
      <c r="N178" s="12"/>
      <c r="O178" s="12"/>
      <c r="P178" s="33"/>
      <c r="Q178" s="33"/>
      <c r="R178" s="33"/>
      <c r="S178" s="33"/>
      <c r="T178" s="33"/>
      <c r="U178" s="33"/>
    </row>
    <row r="179" spans="1:21" ht="52.5" hidden="1" x14ac:dyDescent="0.4">
      <c r="A179" s="13" t="s">
        <v>461</v>
      </c>
      <c r="B179" s="58" t="s">
        <v>50</v>
      </c>
      <c r="C179" s="10"/>
      <c r="D179" s="10"/>
      <c r="E179" s="10"/>
      <c r="F179" s="10"/>
      <c r="G179" s="10"/>
      <c r="H179" s="10"/>
      <c r="I179" s="69">
        <v>42828</v>
      </c>
      <c r="J179" s="12"/>
      <c r="K179" s="12"/>
      <c r="L179" s="12"/>
      <c r="M179" s="12"/>
      <c r="N179" s="12"/>
      <c r="O179" s="12"/>
      <c r="P179" s="33"/>
      <c r="Q179" s="33"/>
      <c r="R179" s="33"/>
      <c r="S179" s="33"/>
      <c r="T179" s="33"/>
      <c r="U179" s="33"/>
    </row>
    <row r="180" spans="1:21" ht="26.25" hidden="1" x14ac:dyDescent="0.4">
      <c r="A180" s="13" t="s">
        <v>462</v>
      </c>
      <c r="B180" s="14" t="s">
        <v>50</v>
      </c>
      <c r="C180" s="10"/>
      <c r="D180" s="10"/>
      <c r="E180" s="10"/>
      <c r="F180" s="10"/>
      <c r="G180" s="10"/>
      <c r="H180" s="10"/>
      <c r="I180" s="69">
        <v>9415</v>
      </c>
      <c r="J180" s="12"/>
      <c r="K180" s="12"/>
      <c r="L180" s="12"/>
      <c r="M180" s="12"/>
      <c r="N180" s="12"/>
      <c r="O180" s="12"/>
      <c r="P180" s="33"/>
      <c r="Q180" s="33"/>
      <c r="R180" s="33"/>
      <c r="S180" s="33"/>
      <c r="T180" s="33"/>
      <c r="U180" s="33"/>
    </row>
    <row r="181" spans="1:21" ht="39" hidden="1" customHeight="1" x14ac:dyDescent="0.4">
      <c r="A181" s="13" t="s">
        <v>463</v>
      </c>
      <c r="B181" s="58" t="s">
        <v>50</v>
      </c>
      <c r="C181" s="10"/>
      <c r="D181" s="10"/>
      <c r="E181" s="10"/>
      <c r="F181" s="10"/>
      <c r="G181" s="10"/>
      <c r="H181" s="10"/>
      <c r="I181" s="69">
        <v>12859.9</v>
      </c>
      <c r="J181" s="12"/>
      <c r="K181" s="12"/>
      <c r="L181" s="12"/>
      <c r="M181" s="12"/>
      <c r="N181" s="12"/>
      <c r="O181" s="12"/>
      <c r="P181" s="33"/>
      <c r="Q181" s="33"/>
      <c r="R181" s="33"/>
      <c r="S181" s="33"/>
      <c r="T181" s="33"/>
      <c r="U181" s="33"/>
    </row>
    <row r="182" spans="1:21" ht="26.25" hidden="1" x14ac:dyDescent="0.4">
      <c r="A182" s="13" t="s">
        <v>464</v>
      </c>
      <c r="B182" s="58" t="s">
        <v>40</v>
      </c>
      <c r="C182" s="10"/>
      <c r="D182" s="10"/>
      <c r="E182" s="10"/>
      <c r="F182" s="10"/>
      <c r="G182" s="10"/>
      <c r="H182" s="10"/>
      <c r="I182" s="69">
        <v>17202</v>
      </c>
      <c r="J182" s="12"/>
      <c r="K182" s="12"/>
      <c r="L182" s="12"/>
      <c r="M182" s="12"/>
      <c r="N182" s="12"/>
      <c r="O182" s="12"/>
      <c r="P182" s="33"/>
      <c r="Q182" s="33"/>
      <c r="R182" s="33"/>
      <c r="S182" s="33"/>
      <c r="T182" s="33"/>
      <c r="U182" s="33"/>
    </row>
    <row r="183" spans="1:21" ht="26.25" hidden="1" x14ac:dyDescent="0.4">
      <c r="A183" s="13" t="s">
        <v>465</v>
      </c>
      <c r="B183" s="58" t="s">
        <v>50</v>
      </c>
      <c r="C183" s="10"/>
      <c r="D183" s="10"/>
      <c r="E183" s="10"/>
      <c r="F183" s="10"/>
      <c r="G183" s="10"/>
      <c r="H183" s="10"/>
      <c r="I183" s="69">
        <v>9267</v>
      </c>
      <c r="J183" s="12"/>
      <c r="K183" s="12"/>
      <c r="L183" s="12"/>
      <c r="M183" s="12"/>
      <c r="N183" s="12"/>
      <c r="O183" s="12"/>
      <c r="P183" s="33"/>
      <c r="Q183" s="33"/>
      <c r="R183" s="33"/>
      <c r="S183" s="33"/>
      <c r="T183" s="33"/>
      <c r="U183" s="33"/>
    </row>
    <row r="184" spans="1:21" ht="51.75" hidden="1" x14ac:dyDescent="0.4">
      <c r="A184" s="9" t="s">
        <v>466</v>
      </c>
      <c r="B184" s="116"/>
      <c r="C184" s="10"/>
      <c r="D184" s="10"/>
      <c r="E184" s="10"/>
      <c r="F184" s="10"/>
      <c r="G184" s="10"/>
      <c r="H184" s="10"/>
      <c r="I184" s="116"/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  <c r="U184" s="33"/>
    </row>
    <row r="185" spans="1:21" ht="26.25" hidden="1" x14ac:dyDescent="0.4">
      <c r="A185" s="13" t="s">
        <v>467</v>
      </c>
      <c r="B185" s="58" t="s">
        <v>42</v>
      </c>
      <c r="C185" s="10"/>
      <c r="D185" s="10"/>
      <c r="E185" s="10"/>
      <c r="F185" s="10"/>
      <c r="G185" s="10"/>
      <c r="H185" s="10"/>
      <c r="I185" s="69">
        <v>105.25</v>
      </c>
      <c r="J185" s="12"/>
      <c r="K185" s="12"/>
      <c r="L185" s="12"/>
      <c r="M185" s="12"/>
      <c r="N185" s="12"/>
      <c r="O185" s="12"/>
      <c r="P185" s="33"/>
      <c r="Q185" s="33"/>
      <c r="R185" s="33"/>
      <c r="S185" s="33"/>
      <c r="T185" s="33"/>
      <c r="U185" s="33"/>
    </row>
    <row r="186" spans="1:21" ht="26.25" hidden="1" x14ac:dyDescent="0.4">
      <c r="A186" s="13" t="s">
        <v>468</v>
      </c>
      <c r="B186" s="58" t="s">
        <v>42</v>
      </c>
      <c r="C186" s="10"/>
      <c r="D186" s="10"/>
      <c r="E186" s="10"/>
      <c r="F186" s="10"/>
      <c r="G186" s="10"/>
      <c r="H186" s="10"/>
      <c r="I186" s="69">
        <v>3.73</v>
      </c>
      <c r="J186" s="12"/>
      <c r="K186" s="12"/>
      <c r="L186" s="12"/>
      <c r="M186" s="12"/>
      <c r="N186" s="12"/>
      <c r="O186" s="12"/>
      <c r="P186" s="33"/>
      <c r="Q186" s="33"/>
      <c r="R186" s="33"/>
      <c r="S186" s="33"/>
      <c r="T186" s="33"/>
      <c r="U186" s="33"/>
    </row>
    <row r="187" spans="1:21" ht="26.25" hidden="1" x14ac:dyDescent="0.4">
      <c r="A187" s="13" t="s">
        <v>469</v>
      </c>
      <c r="B187" s="58" t="s">
        <v>42</v>
      </c>
      <c r="C187" s="10"/>
      <c r="D187" s="10"/>
      <c r="E187" s="10"/>
      <c r="F187" s="10"/>
      <c r="G187" s="10"/>
      <c r="H187" s="10"/>
      <c r="I187" s="69">
        <v>18.13</v>
      </c>
      <c r="J187" s="12"/>
      <c r="K187" s="12"/>
      <c r="L187" s="12"/>
      <c r="M187" s="12"/>
      <c r="N187" s="12"/>
      <c r="O187" s="12"/>
      <c r="P187" s="33"/>
      <c r="Q187" s="33"/>
      <c r="R187" s="33"/>
      <c r="S187" s="33"/>
      <c r="T187" s="33"/>
      <c r="U187" s="33"/>
    </row>
    <row r="188" spans="1:21" ht="26.25" hidden="1" x14ac:dyDescent="0.4">
      <c r="A188" s="13" t="s">
        <v>470</v>
      </c>
      <c r="B188" s="58" t="s">
        <v>581</v>
      </c>
      <c r="C188" s="10"/>
      <c r="D188" s="10"/>
      <c r="E188" s="10"/>
      <c r="F188" s="10"/>
      <c r="G188" s="10"/>
      <c r="H188" s="10"/>
      <c r="I188" s="69">
        <v>26.31</v>
      </c>
      <c r="J188" s="12"/>
      <c r="K188" s="12"/>
      <c r="L188" s="12"/>
      <c r="M188" s="12"/>
      <c r="N188" s="12"/>
      <c r="O188" s="12"/>
      <c r="P188" s="33"/>
      <c r="Q188" s="33"/>
      <c r="R188" s="33"/>
      <c r="S188" s="33"/>
      <c r="T188" s="33"/>
      <c r="U188" s="33"/>
    </row>
    <row r="189" spans="1:21" ht="26.25" hidden="1" x14ac:dyDescent="0.4">
      <c r="A189" s="13" t="s">
        <v>471</v>
      </c>
      <c r="B189" s="58" t="s">
        <v>43</v>
      </c>
      <c r="C189" s="10"/>
      <c r="D189" s="10"/>
      <c r="E189" s="10"/>
      <c r="F189" s="10"/>
      <c r="G189" s="10"/>
      <c r="H189" s="10"/>
      <c r="I189" s="69">
        <v>5.0599999999999996</v>
      </c>
      <c r="J189" s="12"/>
      <c r="K189" s="12"/>
      <c r="L189" s="12"/>
      <c r="M189" s="12"/>
      <c r="N189" s="12"/>
      <c r="O189" s="12"/>
      <c r="P189" s="33"/>
      <c r="Q189" s="33"/>
      <c r="R189" s="33"/>
      <c r="S189" s="33"/>
      <c r="T189" s="33"/>
      <c r="U189" s="33"/>
    </row>
    <row r="190" spans="1:21" ht="26.25" hidden="1" x14ac:dyDescent="0.4">
      <c r="A190" s="13" t="s">
        <v>472</v>
      </c>
      <c r="B190" s="58" t="s">
        <v>43</v>
      </c>
      <c r="C190" s="10"/>
      <c r="D190" s="10"/>
      <c r="E190" s="10"/>
      <c r="F190" s="10"/>
      <c r="G190" s="10"/>
      <c r="H190" s="10"/>
      <c r="I190" s="69">
        <v>21.78</v>
      </c>
      <c r="J190" s="12"/>
      <c r="K190" s="12"/>
      <c r="L190" s="12"/>
      <c r="M190" s="12"/>
      <c r="N190" s="12"/>
      <c r="O190" s="12"/>
      <c r="P190" s="33"/>
      <c r="Q190" s="33"/>
      <c r="R190" s="33"/>
      <c r="S190" s="33"/>
      <c r="T190" s="33"/>
      <c r="U190" s="33"/>
    </row>
    <row r="191" spans="1:21" ht="52.5" hidden="1" x14ac:dyDescent="0.4">
      <c r="A191" s="13" t="s">
        <v>473</v>
      </c>
      <c r="B191" s="58" t="s">
        <v>43</v>
      </c>
      <c r="C191" s="10"/>
      <c r="D191" s="10"/>
      <c r="E191" s="10"/>
      <c r="F191" s="10"/>
      <c r="G191" s="10"/>
      <c r="H191" s="10"/>
      <c r="I191" s="69">
        <v>78.599999999999994</v>
      </c>
      <c r="J191" s="12"/>
      <c r="K191" s="12"/>
      <c r="L191" s="12"/>
      <c r="M191" s="12"/>
      <c r="N191" s="12"/>
      <c r="O191" s="12"/>
      <c r="P191" s="33"/>
      <c r="Q191" s="33"/>
      <c r="R191" s="33"/>
      <c r="S191" s="33"/>
      <c r="T191" s="33"/>
      <c r="U191" s="33"/>
    </row>
    <row r="192" spans="1:21" ht="26.25" hidden="1" x14ac:dyDescent="0.4">
      <c r="A192" s="13" t="s">
        <v>474</v>
      </c>
      <c r="B192" s="58" t="s">
        <v>43</v>
      </c>
      <c r="C192" s="10"/>
      <c r="D192" s="10"/>
      <c r="E192" s="10"/>
      <c r="F192" s="10"/>
      <c r="G192" s="10"/>
      <c r="H192" s="10"/>
      <c r="I192" s="69">
        <v>7.89</v>
      </c>
      <c r="J192" s="12"/>
      <c r="K192" s="12"/>
      <c r="L192" s="12"/>
      <c r="M192" s="12"/>
      <c r="N192" s="12"/>
      <c r="O192" s="12"/>
      <c r="P192" s="33"/>
      <c r="Q192" s="33"/>
      <c r="R192" s="33"/>
      <c r="S192" s="33"/>
      <c r="T192" s="33"/>
      <c r="U192" s="33"/>
    </row>
    <row r="193" spans="1:21" ht="26.25" hidden="1" x14ac:dyDescent="0.4">
      <c r="A193" s="13" t="s">
        <v>475</v>
      </c>
      <c r="B193" s="58" t="s">
        <v>43</v>
      </c>
      <c r="C193" s="10"/>
      <c r="D193" s="10"/>
      <c r="E193" s="10"/>
      <c r="F193" s="10"/>
      <c r="G193" s="10"/>
      <c r="H193" s="10"/>
      <c r="I193" s="69">
        <v>1043</v>
      </c>
      <c r="J193" s="12"/>
      <c r="K193" s="12"/>
      <c r="L193" s="12"/>
      <c r="M193" s="12"/>
      <c r="N193" s="12"/>
      <c r="O193" s="12"/>
      <c r="P193" s="33"/>
      <c r="Q193" s="33"/>
      <c r="R193" s="33"/>
      <c r="S193" s="33"/>
      <c r="T193" s="33"/>
      <c r="U193" s="33"/>
    </row>
    <row r="194" spans="1:21" ht="26.25" hidden="1" x14ac:dyDescent="0.4">
      <c r="A194" s="13" t="s">
        <v>476</v>
      </c>
      <c r="B194" s="58" t="s">
        <v>40</v>
      </c>
      <c r="C194" s="10"/>
      <c r="D194" s="10"/>
      <c r="E194" s="10"/>
      <c r="F194" s="10"/>
      <c r="G194" s="10"/>
      <c r="H194" s="10"/>
      <c r="I194" s="69">
        <v>8234.5</v>
      </c>
      <c r="J194" s="12"/>
      <c r="K194" s="12"/>
      <c r="L194" s="12"/>
      <c r="M194" s="12"/>
      <c r="N194" s="12"/>
      <c r="O194" s="12"/>
      <c r="P194" s="33"/>
      <c r="Q194" s="33"/>
      <c r="R194" s="33"/>
      <c r="S194" s="33"/>
      <c r="T194" s="33"/>
      <c r="U194" s="33"/>
    </row>
    <row r="195" spans="1:21" ht="26.25" hidden="1" x14ac:dyDescent="0.4">
      <c r="A195" s="13" t="s">
        <v>477</v>
      </c>
      <c r="B195" s="58" t="s">
        <v>43</v>
      </c>
      <c r="C195" s="10"/>
      <c r="D195" s="10"/>
      <c r="E195" s="10"/>
      <c r="F195" s="10"/>
      <c r="G195" s="10"/>
      <c r="H195" s="10"/>
      <c r="I195" s="69">
        <v>5.4</v>
      </c>
      <c r="J195" s="12"/>
      <c r="K195" s="12"/>
      <c r="L195" s="12"/>
      <c r="M195" s="12"/>
      <c r="N195" s="12"/>
      <c r="O195" s="12"/>
      <c r="P195" s="33"/>
      <c r="Q195" s="33"/>
      <c r="R195" s="33"/>
      <c r="S195" s="33"/>
      <c r="T195" s="33"/>
      <c r="U195" s="33"/>
    </row>
    <row r="196" spans="1:21" ht="26.25" hidden="1" x14ac:dyDescent="0.4">
      <c r="A196" s="13" t="s">
        <v>478</v>
      </c>
      <c r="B196" s="58" t="s">
        <v>43</v>
      </c>
      <c r="C196" s="10"/>
      <c r="D196" s="10"/>
      <c r="E196" s="10"/>
      <c r="F196" s="10"/>
      <c r="G196" s="10"/>
      <c r="H196" s="10"/>
      <c r="I196" s="69">
        <v>26.43</v>
      </c>
      <c r="J196" s="12"/>
      <c r="K196" s="12"/>
      <c r="L196" s="12"/>
      <c r="M196" s="12"/>
      <c r="N196" s="12"/>
      <c r="O196" s="12"/>
      <c r="P196" s="33"/>
      <c r="Q196" s="33"/>
      <c r="R196" s="33"/>
      <c r="S196" s="33"/>
      <c r="T196" s="33"/>
      <c r="U196" s="33"/>
    </row>
    <row r="197" spans="1:21" ht="26.25" hidden="1" x14ac:dyDescent="0.4">
      <c r="A197" s="13" t="s">
        <v>479</v>
      </c>
      <c r="B197" s="58" t="s">
        <v>43</v>
      </c>
      <c r="C197" s="10"/>
      <c r="D197" s="10"/>
      <c r="E197" s="10"/>
      <c r="F197" s="10"/>
      <c r="G197" s="10"/>
      <c r="H197" s="10"/>
      <c r="I197" s="69">
        <v>7.3</v>
      </c>
      <c r="J197" s="12"/>
      <c r="K197" s="12"/>
      <c r="L197" s="12"/>
      <c r="M197" s="12"/>
      <c r="N197" s="12"/>
      <c r="O197" s="12"/>
      <c r="P197" s="33"/>
      <c r="Q197" s="33"/>
      <c r="R197" s="33"/>
      <c r="S197" s="33"/>
      <c r="T197" s="33"/>
      <c r="U197" s="33"/>
    </row>
    <row r="198" spans="1:21" ht="26.25" hidden="1" x14ac:dyDescent="0.4">
      <c r="A198" s="13" t="s">
        <v>480</v>
      </c>
      <c r="B198" s="58" t="s">
        <v>43</v>
      </c>
      <c r="C198" s="10"/>
      <c r="D198" s="10"/>
      <c r="E198" s="10"/>
      <c r="F198" s="10"/>
      <c r="G198" s="10"/>
      <c r="H198" s="10"/>
      <c r="I198" s="69">
        <v>287.5</v>
      </c>
      <c r="J198" s="12"/>
      <c r="K198" s="12"/>
      <c r="L198" s="12"/>
      <c r="M198" s="12"/>
      <c r="N198" s="12"/>
      <c r="O198" s="12"/>
      <c r="P198" s="33"/>
      <c r="Q198" s="33"/>
      <c r="R198" s="33"/>
      <c r="S198" s="33"/>
      <c r="T198" s="33"/>
      <c r="U198" s="33"/>
    </row>
    <row r="199" spans="1:21" ht="26.25" hidden="1" x14ac:dyDescent="0.4">
      <c r="A199" s="13" t="s">
        <v>481</v>
      </c>
      <c r="B199" s="58" t="s">
        <v>43</v>
      </c>
      <c r="C199" s="10"/>
      <c r="D199" s="10"/>
      <c r="E199" s="10"/>
      <c r="F199" s="10"/>
      <c r="G199" s="10"/>
      <c r="H199" s="10"/>
      <c r="I199" s="69">
        <v>20.34</v>
      </c>
      <c r="J199" s="12"/>
      <c r="K199" s="12"/>
      <c r="L199" s="12"/>
      <c r="M199" s="12"/>
      <c r="N199" s="12"/>
      <c r="O199" s="12"/>
      <c r="P199" s="33"/>
      <c r="Q199" s="33"/>
      <c r="R199" s="33"/>
      <c r="S199" s="33"/>
      <c r="T199" s="33"/>
      <c r="U199" s="33"/>
    </row>
    <row r="200" spans="1:21" ht="26.25" hidden="1" x14ac:dyDescent="0.4">
      <c r="A200" s="13" t="s">
        <v>482</v>
      </c>
      <c r="B200" s="58" t="s">
        <v>43</v>
      </c>
      <c r="C200" s="10"/>
      <c r="D200" s="10"/>
      <c r="E200" s="10"/>
      <c r="F200" s="10"/>
      <c r="G200" s="10"/>
      <c r="H200" s="10"/>
      <c r="I200" s="69">
        <v>26.81</v>
      </c>
      <c r="J200" s="12"/>
      <c r="K200" s="12"/>
      <c r="L200" s="12"/>
      <c r="M200" s="12"/>
      <c r="N200" s="12"/>
      <c r="O200" s="12"/>
      <c r="P200" s="33"/>
      <c r="Q200" s="33"/>
      <c r="R200" s="33"/>
      <c r="S200" s="33"/>
      <c r="T200" s="33"/>
      <c r="U200" s="33"/>
    </row>
    <row r="201" spans="1:21" ht="26.25" hidden="1" x14ac:dyDescent="0.4">
      <c r="A201" s="13" t="s">
        <v>483</v>
      </c>
      <c r="B201" s="58" t="s">
        <v>43</v>
      </c>
      <c r="C201" s="10"/>
      <c r="D201" s="10"/>
      <c r="E201" s="10"/>
      <c r="F201" s="10"/>
      <c r="G201" s="10"/>
      <c r="H201" s="10"/>
      <c r="I201" s="69">
        <v>27.37</v>
      </c>
      <c r="J201" s="12"/>
      <c r="K201" s="12"/>
      <c r="L201" s="12"/>
      <c r="M201" s="12"/>
      <c r="N201" s="12"/>
      <c r="O201" s="12"/>
      <c r="P201" s="33"/>
      <c r="Q201" s="33"/>
      <c r="R201" s="33"/>
      <c r="S201" s="33"/>
      <c r="T201" s="33"/>
      <c r="U201" s="33"/>
    </row>
    <row r="202" spans="1:21" ht="52.5" hidden="1" x14ac:dyDescent="0.4">
      <c r="A202" s="23" t="s">
        <v>484</v>
      </c>
      <c r="B202" s="58" t="s">
        <v>43</v>
      </c>
      <c r="C202" s="10"/>
      <c r="D202" s="10"/>
      <c r="E202" s="10"/>
      <c r="F202" s="10"/>
      <c r="G202" s="10"/>
      <c r="H202" s="10"/>
      <c r="I202" s="69">
        <v>14.4</v>
      </c>
      <c r="J202" s="12"/>
      <c r="K202" s="12"/>
      <c r="L202" s="12"/>
      <c r="M202" s="12"/>
      <c r="N202" s="12"/>
      <c r="O202" s="12"/>
      <c r="P202" s="33"/>
      <c r="Q202" s="33"/>
      <c r="R202" s="33"/>
      <c r="S202" s="33"/>
      <c r="T202" s="33"/>
      <c r="U202" s="33"/>
    </row>
    <row r="203" spans="1:21" ht="26.25" hidden="1" x14ac:dyDescent="0.4">
      <c r="A203" s="13" t="s">
        <v>485</v>
      </c>
      <c r="B203" s="59" t="s">
        <v>43</v>
      </c>
      <c r="C203" s="16"/>
      <c r="D203" s="16"/>
      <c r="E203" s="16"/>
      <c r="F203" s="16"/>
      <c r="G203" s="16"/>
      <c r="H203" s="16"/>
      <c r="I203" s="70">
        <v>2.74</v>
      </c>
      <c r="J203" s="17"/>
      <c r="K203" s="17"/>
      <c r="L203" s="17"/>
      <c r="M203" s="17"/>
      <c r="N203" s="17"/>
      <c r="O203" s="17"/>
      <c r="P203" s="34"/>
      <c r="Q203" s="34"/>
      <c r="R203" s="34"/>
      <c r="S203" s="34"/>
      <c r="T203" s="34"/>
      <c r="U203" s="34"/>
    </row>
    <row r="204" spans="1:21" ht="52.5" hidden="1" x14ac:dyDescent="0.4">
      <c r="A204" s="13" t="s">
        <v>486</v>
      </c>
      <c r="B204" s="112" t="s">
        <v>43</v>
      </c>
      <c r="C204" s="113"/>
      <c r="D204" s="113"/>
      <c r="E204" s="113"/>
      <c r="F204" s="113"/>
      <c r="G204" s="113"/>
      <c r="H204" s="113"/>
      <c r="I204" s="114">
        <v>33.5</v>
      </c>
      <c r="J204" s="115"/>
      <c r="K204" s="115"/>
      <c r="L204" s="115"/>
      <c r="M204" s="115"/>
      <c r="N204" s="115"/>
      <c r="O204" s="115"/>
      <c r="P204" s="116"/>
      <c r="Q204" s="116"/>
      <c r="R204" s="116"/>
      <c r="S204" s="116"/>
      <c r="T204" s="116"/>
      <c r="U204" s="116"/>
    </row>
    <row r="205" spans="1:21" ht="105" hidden="1" x14ac:dyDescent="0.4">
      <c r="A205" s="13" t="s">
        <v>487</v>
      </c>
      <c r="B205" s="112" t="s">
        <v>43</v>
      </c>
      <c r="C205" s="113"/>
      <c r="D205" s="113"/>
      <c r="E205" s="113"/>
      <c r="F205" s="113"/>
      <c r="G205" s="113"/>
      <c r="H205" s="113"/>
      <c r="I205" s="114">
        <v>351.75</v>
      </c>
      <c r="J205" s="115"/>
      <c r="K205" s="115"/>
      <c r="L205" s="115"/>
      <c r="M205" s="115"/>
      <c r="N205" s="115"/>
      <c r="O205" s="115"/>
      <c r="P205" s="116"/>
      <c r="Q205" s="116"/>
      <c r="R205" s="116"/>
      <c r="S205" s="116"/>
      <c r="T205" s="116"/>
      <c r="U205" s="116"/>
    </row>
    <row r="206" spans="1:21" ht="26.25" hidden="1" x14ac:dyDescent="0.4">
      <c r="A206" s="13" t="s">
        <v>488</v>
      </c>
      <c r="B206" s="112" t="s">
        <v>43</v>
      </c>
      <c r="C206" s="113"/>
      <c r="D206" s="113"/>
      <c r="E206" s="113"/>
      <c r="F206" s="113"/>
      <c r="G206" s="113"/>
      <c r="H206" s="113"/>
      <c r="I206" s="114">
        <v>70.2</v>
      </c>
      <c r="J206" s="115"/>
      <c r="K206" s="115"/>
      <c r="L206" s="115"/>
      <c r="M206" s="115"/>
      <c r="N206" s="115"/>
      <c r="O206" s="115"/>
      <c r="P206" s="116"/>
      <c r="Q206" s="116"/>
      <c r="R206" s="116"/>
      <c r="S206" s="116"/>
      <c r="T206" s="116"/>
      <c r="U206" s="116"/>
    </row>
    <row r="207" spans="1:21" ht="52.5" hidden="1" x14ac:dyDescent="0.4">
      <c r="A207" s="13" t="s">
        <v>489</v>
      </c>
      <c r="B207" s="112" t="s">
        <v>43</v>
      </c>
      <c r="C207" s="113"/>
      <c r="D207" s="113"/>
      <c r="E207" s="113"/>
      <c r="F207" s="113"/>
      <c r="G207" s="113"/>
      <c r="H207" s="113"/>
      <c r="I207" s="114">
        <v>61.71</v>
      </c>
      <c r="J207" s="115"/>
      <c r="K207" s="115"/>
      <c r="L207" s="115"/>
      <c r="M207" s="115"/>
      <c r="N207" s="115"/>
      <c r="O207" s="115"/>
      <c r="P207" s="116"/>
      <c r="Q207" s="116"/>
      <c r="R207" s="116"/>
      <c r="S207" s="116"/>
      <c r="T207" s="116"/>
      <c r="U207" s="116"/>
    </row>
    <row r="208" spans="1:21" ht="47.25" hidden="1" customHeight="1" x14ac:dyDescent="0.4">
      <c r="A208" s="13" t="s">
        <v>490</v>
      </c>
      <c r="B208" s="112" t="s">
        <v>43</v>
      </c>
      <c r="C208" s="113"/>
      <c r="D208" s="113"/>
      <c r="E208" s="113"/>
      <c r="F208" s="113"/>
      <c r="G208" s="113"/>
      <c r="H208" s="113"/>
      <c r="I208" s="114">
        <v>1100</v>
      </c>
      <c r="J208" s="115"/>
      <c r="K208" s="115"/>
      <c r="L208" s="115"/>
      <c r="M208" s="115"/>
      <c r="N208" s="115"/>
      <c r="O208" s="115"/>
      <c r="P208" s="116"/>
      <c r="Q208" s="116"/>
      <c r="R208" s="116"/>
      <c r="S208" s="116"/>
      <c r="T208" s="116"/>
      <c r="U208" s="116"/>
    </row>
    <row r="209" spans="1:21" ht="52.5" hidden="1" x14ac:dyDescent="0.4">
      <c r="A209" s="13" t="s">
        <v>491</v>
      </c>
      <c r="B209" s="112" t="s">
        <v>43</v>
      </c>
      <c r="C209" s="113"/>
      <c r="D209" s="113"/>
      <c r="E209" s="113"/>
      <c r="F209" s="113"/>
      <c r="G209" s="113"/>
      <c r="H209" s="113"/>
      <c r="I209" s="114">
        <v>40.69</v>
      </c>
      <c r="J209" s="115"/>
      <c r="K209" s="115"/>
      <c r="L209" s="115"/>
      <c r="M209" s="115"/>
      <c r="N209" s="115"/>
      <c r="O209" s="115"/>
      <c r="P209" s="116"/>
      <c r="Q209" s="116"/>
      <c r="R209" s="116"/>
      <c r="S209" s="116"/>
      <c r="T209" s="116"/>
      <c r="U209" s="116"/>
    </row>
    <row r="210" spans="1:21" ht="52.5" hidden="1" x14ac:dyDescent="0.4">
      <c r="A210" s="13" t="s">
        <v>492</v>
      </c>
      <c r="B210" s="112" t="s">
        <v>43</v>
      </c>
      <c r="C210" s="113"/>
      <c r="D210" s="113"/>
      <c r="E210" s="113"/>
      <c r="F210" s="113"/>
      <c r="G210" s="113"/>
      <c r="H210" s="113"/>
      <c r="I210" s="114">
        <v>31.76</v>
      </c>
      <c r="J210" s="115"/>
      <c r="K210" s="115"/>
      <c r="L210" s="115"/>
      <c r="M210" s="115"/>
      <c r="N210" s="115"/>
      <c r="O210" s="115"/>
      <c r="P210" s="116"/>
      <c r="Q210" s="116"/>
      <c r="R210" s="116"/>
      <c r="S210" s="116"/>
      <c r="T210" s="116"/>
      <c r="U210" s="116"/>
    </row>
    <row r="211" spans="1:21" ht="26.25" hidden="1" x14ac:dyDescent="0.4">
      <c r="A211" s="13" t="s">
        <v>493</v>
      </c>
      <c r="B211" s="112" t="s">
        <v>43</v>
      </c>
      <c r="C211" s="113"/>
      <c r="D211" s="113"/>
      <c r="E211" s="113"/>
      <c r="F211" s="113"/>
      <c r="G211" s="113"/>
      <c r="H211" s="113"/>
      <c r="I211" s="114">
        <v>7.09</v>
      </c>
      <c r="J211" s="115"/>
      <c r="K211" s="115"/>
      <c r="L211" s="115"/>
      <c r="M211" s="115"/>
      <c r="N211" s="115"/>
      <c r="O211" s="115"/>
      <c r="P211" s="116"/>
      <c r="Q211" s="116"/>
      <c r="R211" s="116"/>
      <c r="S211" s="116"/>
      <c r="T211" s="116"/>
      <c r="U211" s="116"/>
    </row>
    <row r="212" spans="1:21" ht="28.5" hidden="1" customHeight="1" x14ac:dyDescent="0.4">
      <c r="A212" s="44" t="s">
        <v>494</v>
      </c>
      <c r="B212" s="112" t="s">
        <v>43</v>
      </c>
      <c r="C212" s="113"/>
      <c r="D212" s="113"/>
      <c r="E212" s="113"/>
      <c r="F212" s="113"/>
      <c r="G212" s="113"/>
      <c r="H212" s="113"/>
      <c r="I212" s="114">
        <v>13.33</v>
      </c>
      <c r="J212" s="115"/>
      <c r="K212" s="115"/>
      <c r="L212" s="115"/>
      <c r="M212" s="115"/>
      <c r="N212" s="115"/>
      <c r="O212" s="115"/>
      <c r="P212" s="116"/>
      <c r="Q212" s="116"/>
      <c r="R212" s="116"/>
      <c r="S212" s="116"/>
      <c r="T212" s="116"/>
      <c r="U212" s="116"/>
    </row>
    <row r="213" spans="1:21" ht="26.25" hidden="1" x14ac:dyDescent="0.4">
      <c r="A213" s="13" t="s">
        <v>495</v>
      </c>
      <c r="B213" s="112" t="s">
        <v>40</v>
      </c>
      <c r="C213" s="113"/>
      <c r="D213" s="113"/>
      <c r="E213" s="113"/>
      <c r="F213" s="113"/>
      <c r="G213" s="113"/>
      <c r="H213" s="113"/>
      <c r="I213" s="114">
        <v>7761.9</v>
      </c>
      <c r="J213" s="115"/>
      <c r="K213" s="115"/>
      <c r="L213" s="115"/>
      <c r="M213" s="115"/>
      <c r="N213" s="115"/>
      <c r="O213" s="115"/>
      <c r="P213" s="116"/>
      <c r="Q213" s="116"/>
      <c r="R213" s="116"/>
      <c r="S213" s="116"/>
      <c r="T213" s="116"/>
      <c r="U213" s="116"/>
    </row>
    <row r="214" spans="1:21" ht="52.5" hidden="1" x14ac:dyDescent="0.4">
      <c r="A214" s="13" t="s">
        <v>496</v>
      </c>
      <c r="B214" s="112" t="s">
        <v>43</v>
      </c>
      <c r="C214" s="113"/>
      <c r="D214" s="113"/>
      <c r="E214" s="113"/>
      <c r="F214" s="113"/>
      <c r="G214" s="113"/>
      <c r="H214" s="113"/>
      <c r="I214" s="114">
        <v>19765.310000000001</v>
      </c>
      <c r="J214" s="115"/>
      <c r="K214" s="115"/>
      <c r="L214" s="115"/>
      <c r="M214" s="115"/>
      <c r="N214" s="115"/>
      <c r="O214" s="115"/>
      <c r="P214" s="116"/>
      <c r="Q214" s="116"/>
      <c r="R214" s="116"/>
      <c r="S214" s="116"/>
      <c r="T214" s="116"/>
      <c r="U214" s="116"/>
    </row>
    <row r="215" spans="1:21" ht="26.25" hidden="1" x14ac:dyDescent="0.4">
      <c r="A215" s="13" t="s">
        <v>497</v>
      </c>
      <c r="B215" s="112" t="s">
        <v>43</v>
      </c>
      <c r="C215" s="113"/>
      <c r="D215" s="113"/>
      <c r="E215" s="113"/>
      <c r="F215" s="113"/>
      <c r="G215" s="113"/>
      <c r="H215" s="113"/>
      <c r="I215" s="114">
        <v>29.67</v>
      </c>
      <c r="J215" s="115"/>
      <c r="K215" s="115"/>
      <c r="L215" s="115"/>
      <c r="M215" s="115"/>
      <c r="N215" s="115"/>
      <c r="O215" s="115"/>
      <c r="P215" s="116"/>
      <c r="Q215" s="116"/>
      <c r="R215" s="116"/>
      <c r="S215" s="116"/>
      <c r="T215" s="116"/>
      <c r="U215" s="116"/>
    </row>
    <row r="216" spans="1:21" ht="26.25" hidden="1" x14ac:dyDescent="0.4">
      <c r="A216" s="13" t="s">
        <v>498</v>
      </c>
      <c r="B216" s="112" t="s">
        <v>43</v>
      </c>
      <c r="C216" s="113"/>
      <c r="D216" s="113"/>
      <c r="E216" s="113"/>
      <c r="F216" s="113"/>
      <c r="G216" s="113"/>
      <c r="H216" s="113"/>
      <c r="I216" s="114">
        <v>32.659999999999997</v>
      </c>
      <c r="J216" s="115"/>
      <c r="K216" s="115"/>
      <c r="L216" s="115"/>
      <c r="M216" s="115"/>
      <c r="N216" s="115"/>
      <c r="O216" s="115"/>
      <c r="P216" s="116"/>
      <c r="Q216" s="116"/>
      <c r="R216" s="116"/>
      <c r="S216" s="116"/>
      <c r="T216" s="116"/>
      <c r="U216" s="116"/>
    </row>
    <row r="217" spans="1:21" ht="78.75" hidden="1" x14ac:dyDescent="0.4">
      <c r="A217" s="13" t="s">
        <v>499</v>
      </c>
      <c r="B217" s="112" t="s">
        <v>43</v>
      </c>
      <c r="C217" s="113"/>
      <c r="D217" s="113"/>
      <c r="E217" s="113"/>
      <c r="F217" s="113"/>
      <c r="G217" s="113"/>
      <c r="H217" s="113"/>
      <c r="I217" s="114">
        <v>44.09</v>
      </c>
      <c r="J217" s="115"/>
      <c r="K217" s="115"/>
      <c r="L217" s="115"/>
      <c r="M217" s="115"/>
      <c r="N217" s="115"/>
      <c r="O217" s="115"/>
      <c r="P217" s="116"/>
      <c r="Q217" s="116"/>
      <c r="R217" s="116"/>
      <c r="S217" s="116"/>
      <c r="T217" s="116"/>
      <c r="U217" s="116"/>
    </row>
    <row r="218" spans="1:21" ht="26.25" hidden="1" x14ac:dyDescent="0.4">
      <c r="A218" s="13" t="s">
        <v>500</v>
      </c>
      <c r="B218" s="112" t="s">
        <v>43</v>
      </c>
      <c r="C218" s="113"/>
      <c r="D218" s="113"/>
      <c r="E218" s="113"/>
      <c r="F218" s="113"/>
      <c r="G218" s="113"/>
      <c r="H218" s="113"/>
      <c r="I218" s="114">
        <v>88.1</v>
      </c>
      <c r="J218" s="115"/>
      <c r="K218" s="115"/>
      <c r="L218" s="115"/>
      <c r="M218" s="115"/>
      <c r="N218" s="115"/>
      <c r="O218" s="115"/>
      <c r="P218" s="116"/>
      <c r="Q218" s="116"/>
      <c r="R218" s="116"/>
      <c r="S218" s="116"/>
      <c r="T218" s="116"/>
      <c r="U218" s="116"/>
    </row>
    <row r="219" spans="1:21" ht="26.25" hidden="1" x14ac:dyDescent="0.4">
      <c r="A219" s="13" t="s">
        <v>501</v>
      </c>
      <c r="B219" s="112" t="s">
        <v>43</v>
      </c>
      <c r="C219" s="113"/>
      <c r="D219" s="113"/>
      <c r="E219" s="113"/>
      <c r="F219" s="113"/>
      <c r="G219" s="113"/>
      <c r="H219" s="113"/>
      <c r="I219" s="114">
        <v>47.38</v>
      </c>
      <c r="J219" s="115"/>
      <c r="K219" s="115"/>
      <c r="L219" s="115"/>
      <c r="M219" s="115"/>
      <c r="N219" s="115"/>
      <c r="O219" s="115"/>
      <c r="P219" s="116"/>
      <c r="Q219" s="116"/>
      <c r="R219" s="116"/>
      <c r="S219" s="116"/>
      <c r="T219" s="116"/>
      <c r="U219" s="116"/>
    </row>
    <row r="220" spans="1:21" ht="52.5" hidden="1" x14ac:dyDescent="0.4">
      <c r="A220" s="44" t="s">
        <v>502</v>
      </c>
      <c r="B220" s="112" t="s">
        <v>47</v>
      </c>
      <c r="C220" s="113"/>
      <c r="D220" s="113"/>
      <c r="E220" s="113"/>
      <c r="F220" s="113"/>
      <c r="G220" s="113"/>
      <c r="H220" s="113"/>
      <c r="I220" s="114">
        <v>29.88</v>
      </c>
      <c r="J220" s="115"/>
      <c r="K220" s="115"/>
      <c r="L220" s="115"/>
      <c r="M220" s="115"/>
      <c r="N220" s="115"/>
      <c r="O220" s="115"/>
      <c r="P220" s="116"/>
      <c r="Q220" s="116"/>
      <c r="R220" s="116"/>
      <c r="S220" s="116"/>
      <c r="T220" s="116"/>
      <c r="U220" s="116"/>
    </row>
    <row r="221" spans="1:21" ht="26.25" hidden="1" x14ac:dyDescent="0.4">
      <c r="A221" s="13" t="s">
        <v>503</v>
      </c>
      <c r="B221" s="112" t="s">
        <v>43</v>
      </c>
      <c r="C221" s="113"/>
      <c r="D221" s="113"/>
      <c r="E221" s="113"/>
      <c r="F221" s="113"/>
      <c r="G221" s="113"/>
      <c r="H221" s="113"/>
      <c r="I221" s="114">
        <v>60.62</v>
      </c>
      <c r="J221" s="115"/>
      <c r="K221" s="115"/>
      <c r="L221" s="115"/>
      <c r="M221" s="115"/>
      <c r="N221" s="115"/>
      <c r="O221" s="115"/>
      <c r="P221" s="116"/>
      <c r="Q221" s="116"/>
      <c r="R221" s="116"/>
      <c r="S221" s="116"/>
      <c r="T221" s="116"/>
      <c r="U221" s="116"/>
    </row>
    <row r="222" spans="1:21" ht="52.5" hidden="1" x14ac:dyDescent="0.4">
      <c r="A222" s="13" t="s">
        <v>504</v>
      </c>
      <c r="B222" s="112" t="s">
        <v>43</v>
      </c>
      <c r="C222" s="113"/>
      <c r="D222" s="113"/>
      <c r="E222" s="113"/>
      <c r="F222" s="113"/>
      <c r="G222" s="113"/>
      <c r="H222" s="113"/>
      <c r="I222" s="114">
        <v>68.989999999999995</v>
      </c>
      <c r="J222" s="115"/>
      <c r="K222" s="115"/>
      <c r="L222" s="115"/>
      <c r="M222" s="115"/>
      <c r="N222" s="115"/>
      <c r="O222" s="115"/>
      <c r="P222" s="116"/>
      <c r="Q222" s="116"/>
      <c r="R222" s="116"/>
      <c r="S222" s="116"/>
      <c r="T222" s="116"/>
      <c r="U222" s="116"/>
    </row>
    <row r="223" spans="1:21" ht="157.5" hidden="1" x14ac:dyDescent="0.4">
      <c r="A223" s="13" t="s">
        <v>505</v>
      </c>
      <c r="B223" s="112" t="s">
        <v>43</v>
      </c>
      <c r="C223" s="113"/>
      <c r="D223" s="113"/>
      <c r="E223" s="113"/>
      <c r="F223" s="113"/>
      <c r="G223" s="113"/>
      <c r="H223" s="113"/>
      <c r="I223" s="114">
        <v>838.36</v>
      </c>
      <c r="J223" s="115"/>
      <c r="K223" s="115"/>
      <c r="L223" s="115"/>
      <c r="M223" s="115"/>
      <c r="N223" s="115"/>
      <c r="O223" s="115"/>
      <c r="P223" s="116"/>
      <c r="Q223" s="116"/>
      <c r="R223" s="116"/>
      <c r="S223" s="116"/>
      <c r="T223" s="116"/>
      <c r="U223" s="116"/>
    </row>
    <row r="224" spans="1:21" ht="51.75" hidden="1" x14ac:dyDescent="0.4">
      <c r="A224" s="9" t="s">
        <v>506</v>
      </c>
      <c r="B224" s="116"/>
      <c r="C224" s="113"/>
      <c r="D224" s="113"/>
      <c r="E224" s="113"/>
      <c r="F224" s="113"/>
      <c r="G224" s="113"/>
      <c r="H224" s="113"/>
      <c r="I224" s="116"/>
      <c r="J224" s="115"/>
      <c r="K224" s="115"/>
      <c r="L224" s="115"/>
      <c r="M224" s="115"/>
      <c r="N224" s="115"/>
      <c r="O224" s="115"/>
      <c r="P224" s="116"/>
      <c r="Q224" s="116"/>
      <c r="R224" s="116"/>
      <c r="S224" s="116"/>
      <c r="T224" s="116"/>
      <c r="U224" s="116"/>
    </row>
    <row r="225" spans="1:21" ht="160.5" hidden="1" customHeight="1" x14ac:dyDescent="0.4">
      <c r="A225" s="13" t="s">
        <v>507</v>
      </c>
      <c r="B225" s="112" t="s">
        <v>43</v>
      </c>
      <c r="C225" s="113"/>
      <c r="D225" s="113"/>
      <c r="E225" s="113"/>
      <c r="F225" s="113"/>
      <c r="G225" s="113"/>
      <c r="H225" s="113"/>
      <c r="I225" s="114">
        <v>2208.1799999999998</v>
      </c>
      <c r="J225" s="115"/>
      <c r="K225" s="115"/>
      <c r="L225" s="115"/>
      <c r="M225" s="115"/>
      <c r="N225" s="115"/>
      <c r="O225" s="115"/>
      <c r="P225" s="116"/>
      <c r="Q225" s="116"/>
      <c r="R225" s="116"/>
      <c r="S225" s="116"/>
      <c r="T225" s="116"/>
      <c r="U225" s="116"/>
    </row>
    <row r="226" spans="1:21" ht="26.25" hidden="1" x14ac:dyDescent="0.4">
      <c r="A226" s="13" t="s">
        <v>508</v>
      </c>
      <c r="B226" s="112" t="s">
        <v>43</v>
      </c>
      <c r="C226" s="113"/>
      <c r="D226" s="113"/>
      <c r="E226" s="113"/>
      <c r="F226" s="113"/>
      <c r="G226" s="113"/>
      <c r="H226" s="113"/>
      <c r="I226" s="114">
        <v>500</v>
      </c>
      <c r="J226" s="115"/>
      <c r="K226" s="115"/>
      <c r="L226" s="115"/>
      <c r="M226" s="115"/>
      <c r="N226" s="115"/>
      <c r="O226" s="115"/>
      <c r="P226" s="116"/>
      <c r="Q226" s="116"/>
      <c r="R226" s="116"/>
      <c r="S226" s="116"/>
      <c r="T226" s="116"/>
      <c r="U226" s="116"/>
    </row>
    <row r="227" spans="1:21" ht="78.75" hidden="1" x14ac:dyDescent="0.4">
      <c r="A227" s="13" t="s">
        <v>509</v>
      </c>
      <c r="B227" s="112" t="s">
        <v>43</v>
      </c>
      <c r="C227" s="113"/>
      <c r="D227" s="113"/>
      <c r="E227" s="113"/>
      <c r="F227" s="113"/>
      <c r="G227" s="113"/>
      <c r="H227" s="113"/>
      <c r="I227" s="114">
        <v>1087.5999999999999</v>
      </c>
      <c r="J227" s="115"/>
      <c r="K227" s="115"/>
      <c r="L227" s="115"/>
      <c r="M227" s="115"/>
      <c r="N227" s="115"/>
      <c r="O227" s="115"/>
      <c r="P227" s="116"/>
      <c r="Q227" s="116"/>
      <c r="R227" s="116"/>
      <c r="S227" s="116"/>
      <c r="T227" s="116"/>
      <c r="U227" s="116"/>
    </row>
    <row r="228" spans="1:21" ht="26.25" hidden="1" x14ac:dyDescent="0.4">
      <c r="A228" s="13" t="s">
        <v>510</v>
      </c>
      <c r="B228" s="112" t="s">
        <v>43</v>
      </c>
      <c r="C228" s="113"/>
      <c r="D228" s="113"/>
      <c r="E228" s="113"/>
      <c r="F228" s="113"/>
      <c r="G228" s="113"/>
      <c r="H228" s="113"/>
      <c r="I228" s="114">
        <v>8993.5</v>
      </c>
      <c r="J228" s="115"/>
      <c r="K228" s="115"/>
      <c r="L228" s="115"/>
      <c r="M228" s="115"/>
      <c r="N228" s="115"/>
      <c r="O228" s="115"/>
      <c r="P228" s="116"/>
      <c r="Q228" s="116"/>
      <c r="R228" s="116"/>
      <c r="S228" s="116"/>
      <c r="T228" s="116"/>
      <c r="U228" s="116"/>
    </row>
    <row r="229" spans="1:21" ht="51.75" hidden="1" x14ac:dyDescent="0.4">
      <c r="A229" s="9" t="s">
        <v>511</v>
      </c>
      <c r="B229" s="116"/>
      <c r="C229" s="113"/>
      <c r="D229" s="113"/>
      <c r="E229" s="113"/>
      <c r="F229" s="113"/>
      <c r="G229" s="113"/>
      <c r="H229" s="113"/>
      <c r="I229" s="116"/>
      <c r="J229" s="115"/>
      <c r="K229" s="115"/>
      <c r="L229" s="115"/>
      <c r="M229" s="115"/>
      <c r="N229" s="115"/>
      <c r="O229" s="115"/>
      <c r="P229" s="116"/>
      <c r="Q229" s="116"/>
      <c r="R229" s="116"/>
      <c r="S229" s="116"/>
      <c r="T229" s="116"/>
      <c r="U229" s="116"/>
    </row>
    <row r="230" spans="1:21" ht="52.5" hidden="1" x14ac:dyDescent="0.4">
      <c r="A230" s="13" t="s">
        <v>512</v>
      </c>
      <c r="B230" s="112" t="s">
        <v>583</v>
      </c>
      <c r="C230" s="113"/>
      <c r="D230" s="113"/>
      <c r="E230" s="113"/>
      <c r="F230" s="113"/>
      <c r="G230" s="113"/>
      <c r="H230" s="113"/>
      <c r="I230" s="114">
        <v>1500</v>
      </c>
      <c r="J230" s="115"/>
      <c r="K230" s="115"/>
      <c r="L230" s="115"/>
      <c r="M230" s="115"/>
      <c r="N230" s="115"/>
      <c r="O230" s="115"/>
      <c r="P230" s="116"/>
      <c r="Q230" s="116"/>
      <c r="R230" s="116"/>
      <c r="S230" s="116"/>
      <c r="T230" s="116"/>
      <c r="U230" s="116"/>
    </row>
    <row r="231" spans="1:21" ht="105" hidden="1" x14ac:dyDescent="0.4">
      <c r="A231" s="13" t="s">
        <v>513</v>
      </c>
      <c r="B231" s="112" t="s">
        <v>43</v>
      </c>
      <c r="C231" s="113"/>
      <c r="D231" s="113"/>
      <c r="E231" s="113"/>
      <c r="F231" s="113"/>
      <c r="G231" s="113"/>
      <c r="H231" s="113"/>
      <c r="I231" s="114">
        <v>144.6</v>
      </c>
      <c r="J231" s="115"/>
      <c r="K231" s="115"/>
      <c r="L231" s="115"/>
      <c r="M231" s="115"/>
      <c r="N231" s="115"/>
      <c r="O231" s="115"/>
      <c r="P231" s="116"/>
      <c r="Q231" s="116"/>
      <c r="R231" s="116"/>
      <c r="S231" s="116"/>
      <c r="T231" s="116"/>
      <c r="U231" s="116"/>
    </row>
    <row r="232" spans="1:21" ht="24" hidden="1" customHeight="1" x14ac:dyDescent="0.4">
      <c r="A232" s="13" t="s">
        <v>514</v>
      </c>
      <c r="B232" s="112" t="s">
        <v>43</v>
      </c>
      <c r="C232" s="113"/>
      <c r="D232" s="113"/>
      <c r="E232" s="113"/>
      <c r="F232" s="113"/>
      <c r="G232" s="113"/>
      <c r="H232" s="113"/>
      <c r="I232" s="114">
        <v>63.68</v>
      </c>
      <c r="J232" s="115"/>
      <c r="K232" s="115"/>
      <c r="L232" s="115"/>
      <c r="M232" s="115"/>
      <c r="N232" s="115"/>
      <c r="O232" s="115"/>
      <c r="P232" s="116"/>
      <c r="Q232" s="116"/>
      <c r="R232" s="116"/>
      <c r="S232" s="116"/>
      <c r="T232" s="116"/>
      <c r="U232" s="116"/>
    </row>
    <row r="233" spans="1:21" ht="78.75" hidden="1" x14ac:dyDescent="0.4">
      <c r="A233" s="13" t="s">
        <v>515</v>
      </c>
      <c r="B233" s="112" t="s">
        <v>43</v>
      </c>
      <c r="C233" s="113"/>
      <c r="D233" s="113"/>
      <c r="E233" s="113"/>
      <c r="F233" s="113"/>
      <c r="G233" s="113"/>
      <c r="H233" s="113"/>
      <c r="I233" s="114">
        <v>40.99</v>
      </c>
      <c r="J233" s="115"/>
      <c r="K233" s="115"/>
      <c r="L233" s="115"/>
      <c r="M233" s="115"/>
      <c r="N233" s="115"/>
      <c r="O233" s="115"/>
      <c r="P233" s="116"/>
      <c r="Q233" s="116"/>
      <c r="R233" s="116"/>
      <c r="S233" s="116"/>
      <c r="T233" s="116"/>
      <c r="U233" s="116"/>
    </row>
    <row r="234" spans="1:21" ht="52.5" hidden="1" x14ac:dyDescent="0.4">
      <c r="A234" s="13" t="s">
        <v>516</v>
      </c>
      <c r="B234" s="112" t="s">
        <v>43</v>
      </c>
      <c r="C234" s="113"/>
      <c r="D234" s="113"/>
      <c r="E234" s="113"/>
      <c r="F234" s="113"/>
      <c r="G234" s="113"/>
      <c r="H234" s="113"/>
      <c r="I234" s="114">
        <v>64.73</v>
      </c>
      <c r="J234" s="115"/>
      <c r="K234" s="115"/>
      <c r="L234" s="115"/>
      <c r="M234" s="115"/>
      <c r="N234" s="115"/>
      <c r="O234" s="115"/>
      <c r="P234" s="116"/>
      <c r="Q234" s="116"/>
      <c r="R234" s="116"/>
      <c r="S234" s="116"/>
      <c r="T234" s="116"/>
      <c r="U234" s="116"/>
    </row>
    <row r="235" spans="1:21" ht="52.5" hidden="1" x14ac:dyDescent="0.4">
      <c r="A235" s="13" t="s">
        <v>517</v>
      </c>
      <c r="B235" s="112" t="s">
        <v>47</v>
      </c>
      <c r="C235" s="113"/>
      <c r="D235" s="113"/>
      <c r="E235" s="113"/>
      <c r="F235" s="113"/>
      <c r="G235" s="113"/>
      <c r="H235" s="113"/>
      <c r="I235" s="114">
        <v>0.64</v>
      </c>
      <c r="J235" s="115"/>
      <c r="K235" s="115"/>
      <c r="L235" s="115"/>
      <c r="M235" s="115"/>
      <c r="N235" s="115"/>
      <c r="O235" s="115"/>
      <c r="P235" s="116"/>
      <c r="Q235" s="116"/>
      <c r="R235" s="116"/>
      <c r="S235" s="116"/>
      <c r="T235" s="116"/>
      <c r="U235" s="116"/>
    </row>
    <row r="236" spans="1:21" ht="52.5" hidden="1" x14ac:dyDescent="0.4">
      <c r="A236" s="13" t="s">
        <v>518</v>
      </c>
      <c r="B236" s="112" t="s">
        <v>47</v>
      </c>
      <c r="C236" s="113"/>
      <c r="D236" s="113"/>
      <c r="E236" s="113"/>
      <c r="F236" s="113"/>
      <c r="G236" s="113"/>
      <c r="H236" s="113"/>
      <c r="I236" s="114">
        <v>196.44</v>
      </c>
      <c r="J236" s="115"/>
      <c r="K236" s="115"/>
      <c r="L236" s="115"/>
      <c r="M236" s="115"/>
      <c r="N236" s="115"/>
      <c r="O236" s="115"/>
      <c r="P236" s="116"/>
      <c r="Q236" s="116"/>
      <c r="R236" s="116"/>
      <c r="S236" s="116"/>
      <c r="T236" s="116"/>
      <c r="U236" s="116"/>
    </row>
    <row r="237" spans="1:21" ht="52.5" hidden="1" x14ac:dyDescent="0.4">
      <c r="A237" s="13" t="s">
        <v>519</v>
      </c>
      <c r="B237" s="112" t="s">
        <v>47</v>
      </c>
      <c r="C237" s="113"/>
      <c r="D237" s="113"/>
      <c r="E237" s="113"/>
      <c r="F237" s="113"/>
      <c r="G237" s="113"/>
      <c r="H237" s="113"/>
      <c r="I237" s="114">
        <v>5.0999999999999996</v>
      </c>
      <c r="J237" s="115"/>
      <c r="K237" s="115"/>
      <c r="L237" s="115"/>
      <c r="M237" s="115"/>
      <c r="N237" s="115"/>
      <c r="O237" s="115"/>
      <c r="P237" s="116"/>
      <c r="Q237" s="116"/>
      <c r="R237" s="116"/>
      <c r="S237" s="116"/>
      <c r="T237" s="116"/>
      <c r="U237" s="116"/>
    </row>
    <row r="238" spans="1:21" ht="52.5" hidden="1" x14ac:dyDescent="0.4">
      <c r="A238" s="13" t="s">
        <v>520</v>
      </c>
      <c r="B238" s="112" t="s">
        <v>584</v>
      </c>
      <c r="C238" s="113"/>
      <c r="D238" s="113"/>
      <c r="E238" s="113"/>
      <c r="F238" s="113"/>
      <c r="G238" s="113"/>
      <c r="H238" s="113"/>
      <c r="I238" s="114">
        <v>3.47</v>
      </c>
      <c r="J238" s="115"/>
      <c r="K238" s="115"/>
      <c r="L238" s="115"/>
      <c r="M238" s="115"/>
      <c r="N238" s="115"/>
      <c r="O238" s="115"/>
      <c r="P238" s="116"/>
      <c r="Q238" s="116"/>
      <c r="R238" s="116"/>
      <c r="S238" s="116"/>
      <c r="T238" s="116"/>
      <c r="U238" s="116"/>
    </row>
    <row r="239" spans="1:21" ht="26.25" hidden="1" x14ac:dyDescent="0.4">
      <c r="A239" s="44" t="s">
        <v>521</v>
      </c>
      <c r="B239" s="112" t="s">
        <v>584</v>
      </c>
      <c r="C239" s="113"/>
      <c r="D239" s="113"/>
      <c r="E239" s="113"/>
      <c r="F239" s="113"/>
      <c r="G239" s="113"/>
      <c r="H239" s="113"/>
      <c r="I239" s="114">
        <v>2.64</v>
      </c>
      <c r="J239" s="115"/>
      <c r="K239" s="115"/>
      <c r="L239" s="115"/>
      <c r="M239" s="115"/>
      <c r="N239" s="115"/>
      <c r="O239" s="115"/>
      <c r="P239" s="116"/>
      <c r="Q239" s="116"/>
      <c r="R239" s="116"/>
      <c r="S239" s="116"/>
      <c r="T239" s="116"/>
      <c r="U239" s="116"/>
    </row>
    <row r="240" spans="1:21" ht="78.75" hidden="1" x14ac:dyDescent="0.4">
      <c r="A240" s="13" t="s">
        <v>522</v>
      </c>
      <c r="B240" s="112" t="s">
        <v>43</v>
      </c>
      <c r="C240" s="113"/>
      <c r="D240" s="113"/>
      <c r="E240" s="113"/>
      <c r="F240" s="113"/>
      <c r="G240" s="113"/>
      <c r="H240" s="113"/>
      <c r="I240" s="114">
        <v>32</v>
      </c>
      <c r="J240" s="115"/>
      <c r="K240" s="115"/>
      <c r="L240" s="115"/>
      <c r="M240" s="115"/>
      <c r="N240" s="115"/>
      <c r="O240" s="115"/>
      <c r="P240" s="116"/>
      <c r="Q240" s="116"/>
      <c r="R240" s="116"/>
      <c r="S240" s="116"/>
      <c r="T240" s="116"/>
      <c r="U240" s="116"/>
    </row>
    <row r="241" spans="1:21" ht="51.75" hidden="1" x14ac:dyDescent="0.4">
      <c r="A241" s="9" t="s">
        <v>523</v>
      </c>
      <c r="B241" s="116"/>
      <c r="C241" s="113"/>
      <c r="D241" s="113"/>
      <c r="E241" s="113"/>
      <c r="F241" s="113"/>
      <c r="G241" s="113"/>
      <c r="H241" s="113"/>
      <c r="I241" s="116"/>
      <c r="J241" s="115"/>
      <c r="K241" s="115"/>
      <c r="L241" s="115"/>
      <c r="M241" s="115"/>
      <c r="N241" s="115"/>
      <c r="O241" s="115"/>
      <c r="P241" s="116"/>
      <c r="Q241" s="116"/>
      <c r="R241" s="116"/>
      <c r="S241" s="116"/>
      <c r="T241" s="116"/>
      <c r="U241" s="116"/>
    </row>
    <row r="242" spans="1:21" ht="52.5" hidden="1" x14ac:dyDescent="0.4">
      <c r="A242" s="13" t="s">
        <v>524</v>
      </c>
      <c r="B242" s="112" t="s">
        <v>585</v>
      </c>
      <c r="C242" s="113"/>
      <c r="D242" s="113"/>
      <c r="E242" s="113"/>
      <c r="F242" s="113"/>
      <c r="G242" s="113"/>
      <c r="H242" s="113"/>
      <c r="I242" s="114">
        <v>5361.91</v>
      </c>
      <c r="J242" s="115"/>
      <c r="K242" s="115"/>
      <c r="L242" s="115"/>
      <c r="M242" s="115"/>
      <c r="N242" s="115"/>
      <c r="O242" s="115"/>
      <c r="P242" s="116"/>
      <c r="Q242" s="116"/>
      <c r="R242" s="116"/>
      <c r="S242" s="116"/>
      <c r="T242" s="116"/>
      <c r="U242" s="116"/>
    </row>
    <row r="243" spans="1:21" ht="78.75" hidden="1" x14ac:dyDescent="0.4">
      <c r="A243" s="13" t="s">
        <v>525</v>
      </c>
      <c r="B243" s="112" t="s">
        <v>40</v>
      </c>
      <c r="C243" s="113"/>
      <c r="D243" s="113"/>
      <c r="E243" s="113"/>
      <c r="F243" s="113"/>
      <c r="G243" s="113"/>
      <c r="H243" s="113"/>
      <c r="I243" s="114">
        <v>2867.88</v>
      </c>
      <c r="J243" s="115"/>
      <c r="K243" s="115"/>
      <c r="L243" s="115"/>
      <c r="M243" s="115"/>
      <c r="N243" s="115"/>
      <c r="O243" s="115"/>
      <c r="P243" s="116"/>
      <c r="Q243" s="116"/>
      <c r="R243" s="116"/>
      <c r="S243" s="116"/>
      <c r="T243" s="116"/>
      <c r="U243" s="116"/>
    </row>
    <row r="244" spans="1:21" ht="52.5" hidden="1" x14ac:dyDescent="0.4">
      <c r="A244" s="13" t="s">
        <v>526</v>
      </c>
      <c r="B244" s="112" t="s">
        <v>586</v>
      </c>
      <c r="C244" s="113"/>
      <c r="D244" s="113"/>
      <c r="E244" s="113"/>
      <c r="F244" s="113"/>
      <c r="G244" s="113"/>
      <c r="H244" s="113"/>
      <c r="I244" s="114">
        <v>369.02</v>
      </c>
      <c r="J244" s="115"/>
      <c r="K244" s="115"/>
      <c r="L244" s="115"/>
      <c r="M244" s="115"/>
      <c r="N244" s="115"/>
      <c r="O244" s="115"/>
      <c r="P244" s="116"/>
      <c r="Q244" s="116"/>
      <c r="R244" s="116"/>
      <c r="S244" s="116"/>
      <c r="T244" s="116"/>
      <c r="U244" s="116"/>
    </row>
    <row r="245" spans="1:21" ht="52.5" hidden="1" x14ac:dyDescent="0.4">
      <c r="A245" s="13" t="s">
        <v>527</v>
      </c>
      <c r="B245" s="112" t="s">
        <v>585</v>
      </c>
      <c r="C245" s="113"/>
      <c r="D245" s="113"/>
      <c r="E245" s="113"/>
      <c r="F245" s="113"/>
      <c r="G245" s="113"/>
      <c r="H245" s="113"/>
      <c r="I245" s="114">
        <v>2859.55</v>
      </c>
      <c r="J245" s="115"/>
      <c r="K245" s="115"/>
      <c r="L245" s="115"/>
      <c r="M245" s="115"/>
      <c r="N245" s="115"/>
      <c r="O245" s="115"/>
      <c r="P245" s="116"/>
      <c r="Q245" s="116"/>
      <c r="R245" s="116"/>
      <c r="S245" s="116"/>
      <c r="T245" s="116"/>
      <c r="U245" s="116"/>
    </row>
    <row r="246" spans="1:21" ht="78.75" hidden="1" x14ac:dyDescent="0.4">
      <c r="A246" s="13" t="s">
        <v>528</v>
      </c>
      <c r="B246" s="112" t="s">
        <v>587</v>
      </c>
      <c r="C246" s="113"/>
      <c r="D246" s="113"/>
      <c r="E246" s="113"/>
      <c r="F246" s="113"/>
      <c r="G246" s="113"/>
      <c r="H246" s="113"/>
      <c r="I246" s="114">
        <v>9918.7800000000007</v>
      </c>
      <c r="J246" s="115"/>
      <c r="K246" s="115"/>
      <c r="L246" s="115"/>
      <c r="M246" s="115"/>
      <c r="N246" s="115"/>
      <c r="O246" s="115"/>
      <c r="P246" s="116"/>
      <c r="Q246" s="116"/>
      <c r="R246" s="116"/>
      <c r="S246" s="116"/>
      <c r="T246" s="116"/>
      <c r="U246" s="116"/>
    </row>
    <row r="247" spans="1:21" ht="26.25" hidden="1" x14ac:dyDescent="0.4">
      <c r="A247" s="13" t="s">
        <v>529</v>
      </c>
      <c r="B247" s="112" t="s">
        <v>586</v>
      </c>
      <c r="C247" s="113"/>
      <c r="D247" s="113"/>
      <c r="E247" s="113"/>
      <c r="F247" s="113"/>
      <c r="G247" s="113"/>
      <c r="H247" s="113"/>
      <c r="I247" s="114">
        <v>50.93</v>
      </c>
      <c r="J247" s="115"/>
      <c r="K247" s="115"/>
      <c r="L247" s="115"/>
      <c r="M247" s="115"/>
      <c r="N247" s="115"/>
      <c r="O247" s="115"/>
      <c r="P247" s="116"/>
      <c r="Q247" s="116"/>
      <c r="R247" s="116"/>
      <c r="S247" s="116"/>
      <c r="T247" s="116"/>
      <c r="U247" s="116"/>
    </row>
    <row r="248" spans="1:21" ht="24.75" hidden="1" customHeight="1" x14ac:dyDescent="0.4">
      <c r="A248" s="44" t="s">
        <v>530</v>
      </c>
      <c r="B248" s="112" t="s">
        <v>587</v>
      </c>
      <c r="C248" s="113"/>
      <c r="D248" s="113"/>
      <c r="E248" s="113"/>
      <c r="F248" s="113"/>
      <c r="G248" s="113"/>
      <c r="H248" s="113"/>
      <c r="I248" s="114">
        <v>2504.7399999999998</v>
      </c>
      <c r="J248" s="115"/>
      <c r="K248" s="115"/>
      <c r="L248" s="115"/>
      <c r="M248" s="115"/>
      <c r="N248" s="115"/>
      <c r="O248" s="115"/>
      <c r="P248" s="116"/>
      <c r="Q248" s="116"/>
      <c r="R248" s="116"/>
      <c r="S248" s="116"/>
      <c r="T248" s="116"/>
      <c r="U248" s="116"/>
    </row>
    <row r="249" spans="1:21" ht="26.25" hidden="1" x14ac:dyDescent="0.4">
      <c r="A249" s="13" t="s">
        <v>531</v>
      </c>
      <c r="B249" s="112" t="s">
        <v>587</v>
      </c>
      <c r="C249" s="113"/>
      <c r="D249" s="113"/>
      <c r="E249" s="113"/>
      <c r="F249" s="113"/>
      <c r="G249" s="113"/>
      <c r="H249" s="113"/>
      <c r="I249" s="114">
        <v>5510.1</v>
      </c>
      <c r="J249" s="115"/>
      <c r="K249" s="115"/>
      <c r="L249" s="115"/>
      <c r="M249" s="115"/>
      <c r="N249" s="115"/>
      <c r="O249" s="115"/>
      <c r="P249" s="116"/>
      <c r="Q249" s="116"/>
      <c r="R249" s="116"/>
      <c r="S249" s="116"/>
      <c r="T249" s="116"/>
      <c r="U249" s="116"/>
    </row>
    <row r="250" spans="1:21" ht="52.5" hidden="1" x14ac:dyDescent="0.4">
      <c r="A250" s="13" t="s">
        <v>532</v>
      </c>
      <c r="B250" s="112" t="s">
        <v>43</v>
      </c>
      <c r="C250" s="113"/>
      <c r="D250" s="113"/>
      <c r="E250" s="113"/>
      <c r="F250" s="113"/>
      <c r="G250" s="113"/>
      <c r="H250" s="113"/>
      <c r="I250" s="114">
        <v>1.58</v>
      </c>
      <c r="J250" s="115"/>
      <c r="K250" s="115"/>
      <c r="L250" s="115"/>
      <c r="M250" s="115"/>
      <c r="N250" s="115"/>
      <c r="O250" s="115"/>
      <c r="P250" s="116"/>
      <c r="Q250" s="116"/>
      <c r="R250" s="116"/>
      <c r="S250" s="116"/>
      <c r="T250" s="116"/>
      <c r="U250" s="116"/>
    </row>
    <row r="251" spans="1:21" ht="52.5" hidden="1" x14ac:dyDescent="0.4">
      <c r="A251" s="13" t="s">
        <v>533</v>
      </c>
      <c r="B251" s="112" t="s">
        <v>587</v>
      </c>
      <c r="C251" s="113"/>
      <c r="D251" s="113"/>
      <c r="E251" s="113"/>
      <c r="F251" s="113"/>
      <c r="G251" s="113"/>
      <c r="H251" s="113"/>
      <c r="I251" s="114">
        <v>3450</v>
      </c>
      <c r="J251" s="115"/>
      <c r="K251" s="115"/>
      <c r="L251" s="115"/>
      <c r="M251" s="115"/>
      <c r="N251" s="115"/>
      <c r="O251" s="115"/>
      <c r="P251" s="116"/>
      <c r="Q251" s="116"/>
      <c r="R251" s="116"/>
      <c r="S251" s="116"/>
      <c r="T251" s="116"/>
      <c r="U251" s="116"/>
    </row>
    <row r="252" spans="1:21" ht="52.5" hidden="1" x14ac:dyDescent="0.4">
      <c r="A252" s="13" t="s">
        <v>534</v>
      </c>
      <c r="B252" s="112" t="s">
        <v>587</v>
      </c>
      <c r="C252" s="113"/>
      <c r="D252" s="113"/>
      <c r="E252" s="113"/>
      <c r="F252" s="113"/>
      <c r="G252" s="113"/>
      <c r="H252" s="113"/>
      <c r="I252" s="114">
        <v>875</v>
      </c>
      <c r="J252" s="115"/>
      <c r="K252" s="115"/>
      <c r="L252" s="115"/>
      <c r="M252" s="115"/>
      <c r="N252" s="115"/>
      <c r="O252" s="115"/>
      <c r="P252" s="116"/>
      <c r="Q252" s="116"/>
      <c r="R252" s="116"/>
      <c r="S252" s="116"/>
      <c r="T252" s="116"/>
      <c r="U252" s="116"/>
    </row>
    <row r="253" spans="1:21" ht="26.25" hidden="1" x14ac:dyDescent="0.4">
      <c r="A253" s="9" t="s">
        <v>535</v>
      </c>
      <c r="B253" s="116"/>
      <c r="C253" s="113"/>
      <c r="D253" s="113"/>
      <c r="E253" s="113"/>
      <c r="F253" s="113"/>
      <c r="G253" s="113"/>
      <c r="H253" s="113"/>
      <c r="I253" s="116"/>
      <c r="J253" s="115"/>
      <c r="K253" s="115"/>
      <c r="L253" s="115"/>
      <c r="M253" s="115"/>
      <c r="N253" s="115"/>
      <c r="O253" s="115"/>
      <c r="P253" s="116"/>
      <c r="Q253" s="116"/>
      <c r="R253" s="116"/>
      <c r="S253" s="116"/>
      <c r="T253" s="116"/>
      <c r="U253" s="116"/>
    </row>
    <row r="254" spans="1:21" ht="52.5" hidden="1" x14ac:dyDescent="0.4">
      <c r="A254" s="13" t="s">
        <v>536</v>
      </c>
      <c r="B254" s="112" t="s">
        <v>50</v>
      </c>
      <c r="C254" s="113"/>
      <c r="D254" s="113"/>
      <c r="E254" s="113"/>
      <c r="F254" s="113"/>
      <c r="G254" s="113"/>
      <c r="H254" s="113"/>
      <c r="I254" s="114">
        <v>11910.6</v>
      </c>
      <c r="J254" s="115"/>
      <c r="K254" s="115"/>
      <c r="L254" s="115"/>
      <c r="M254" s="115"/>
      <c r="N254" s="115"/>
      <c r="O254" s="115"/>
      <c r="P254" s="116"/>
      <c r="Q254" s="116"/>
      <c r="R254" s="116"/>
      <c r="S254" s="116"/>
      <c r="T254" s="116"/>
      <c r="U254" s="116"/>
    </row>
    <row r="255" spans="1:21" ht="26.25" hidden="1" x14ac:dyDescent="0.4">
      <c r="A255" s="23" t="s">
        <v>537</v>
      </c>
      <c r="B255" s="112" t="s">
        <v>43</v>
      </c>
      <c r="C255" s="113"/>
      <c r="D255" s="113"/>
      <c r="E255" s="113"/>
      <c r="F255" s="113"/>
      <c r="G255" s="113"/>
      <c r="H255" s="113"/>
      <c r="I255" s="114">
        <v>45</v>
      </c>
      <c r="J255" s="115"/>
      <c r="K255" s="115"/>
      <c r="L255" s="115"/>
      <c r="M255" s="115"/>
      <c r="N255" s="115"/>
      <c r="O255" s="115"/>
      <c r="P255" s="116"/>
      <c r="Q255" s="116"/>
      <c r="R255" s="116"/>
      <c r="S255" s="116"/>
      <c r="T255" s="116"/>
      <c r="U255" s="116"/>
    </row>
    <row r="256" spans="1:21" ht="78.75" hidden="1" x14ac:dyDescent="0.4">
      <c r="A256" s="13" t="s">
        <v>538</v>
      </c>
      <c r="B256" s="112" t="s">
        <v>43</v>
      </c>
      <c r="C256" s="113"/>
      <c r="D256" s="113"/>
      <c r="E256" s="113"/>
      <c r="F256" s="113"/>
      <c r="G256" s="113"/>
      <c r="H256" s="113"/>
      <c r="I256" s="114">
        <v>63.77</v>
      </c>
      <c r="J256" s="115"/>
      <c r="K256" s="115"/>
      <c r="L256" s="115"/>
      <c r="M256" s="115"/>
      <c r="N256" s="115"/>
      <c r="O256" s="115"/>
      <c r="P256" s="116"/>
      <c r="Q256" s="116"/>
      <c r="R256" s="116"/>
      <c r="S256" s="116"/>
      <c r="T256" s="116"/>
      <c r="U256" s="116"/>
    </row>
    <row r="257" spans="1:21" ht="78.75" hidden="1" x14ac:dyDescent="0.4">
      <c r="A257" s="13" t="s">
        <v>539</v>
      </c>
      <c r="B257" s="112" t="s">
        <v>43</v>
      </c>
      <c r="C257" s="113"/>
      <c r="D257" s="113"/>
      <c r="E257" s="113"/>
      <c r="F257" s="113"/>
      <c r="G257" s="113"/>
      <c r="H257" s="113"/>
      <c r="I257" s="114">
        <v>63.77</v>
      </c>
      <c r="J257" s="115"/>
      <c r="K257" s="115"/>
      <c r="L257" s="115"/>
      <c r="M257" s="115"/>
      <c r="N257" s="115"/>
      <c r="O257" s="115"/>
      <c r="P257" s="116"/>
      <c r="Q257" s="116"/>
      <c r="R257" s="116"/>
      <c r="S257" s="116"/>
      <c r="T257" s="116"/>
      <c r="U257" s="116"/>
    </row>
    <row r="258" spans="1:21" ht="78.75" hidden="1" x14ac:dyDescent="0.4">
      <c r="A258" s="13" t="s">
        <v>540</v>
      </c>
      <c r="B258" s="112" t="s">
        <v>43</v>
      </c>
      <c r="C258" s="113"/>
      <c r="D258" s="113"/>
      <c r="E258" s="113"/>
      <c r="F258" s="113"/>
      <c r="G258" s="113"/>
      <c r="H258" s="113"/>
      <c r="I258" s="114">
        <v>36.9</v>
      </c>
      <c r="J258" s="115"/>
      <c r="K258" s="115"/>
      <c r="L258" s="115"/>
      <c r="M258" s="115"/>
      <c r="N258" s="115"/>
      <c r="O258" s="115"/>
      <c r="P258" s="116"/>
      <c r="Q258" s="116"/>
      <c r="R258" s="116"/>
      <c r="S258" s="116"/>
      <c r="T258" s="116"/>
      <c r="U258" s="116"/>
    </row>
    <row r="259" spans="1:21" ht="52.5" hidden="1" x14ac:dyDescent="0.4">
      <c r="A259" s="13" t="s">
        <v>541</v>
      </c>
      <c r="B259" s="112" t="s">
        <v>43</v>
      </c>
      <c r="C259" s="113"/>
      <c r="D259" s="113"/>
      <c r="E259" s="113"/>
      <c r="F259" s="113"/>
      <c r="G259" s="113"/>
      <c r="H259" s="113"/>
      <c r="I259" s="114">
        <v>31.1</v>
      </c>
      <c r="J259" s="115"/>
      <c r="K259" s="115"/>
      <c r="L259" s="115"/>
      <c r="M259" s="115"/>
      <c r="N259" s="115"/>
      <c r="O259" s="115"/>
      <c r="P259" s="116"/>
      <c r="Q259" s="116"/>
      <c r="R259" s="116"/>
      <c r="S259" s="116"/>
      <c r="T259" s="116"/>
      <c r="U259" s="116"/>
    </row>
    <row r="260" spans="1:21" ht="26.25" hidden="1" x14ac:dyDescent="0.4">
      <c r="A260" s="13" t="s">
        <v>542</v>
      </c>
      <c r="B260" s="112" t="s">
        <v>43</v>
      </c>
      <c r="C260" s="113"/>
      <c r="D260" s="113"/>
      <c r="E260" s="113"/>
      <c r="F260" s="113"/>
      <c r="G260" s="113"/>
      <c r="H260" s="113"/>
      <c r="I260" s="114">
        <v>62.17</v>
      </c>
      <c r="J260" s="115"/>
      <c r="K260" s="115"/>
      <c r="L260" s="115"/>
      <c r="M260" s="115"/>
      <c r="N260" s="115"/>
      <c r="O260" s="115"/>
      <c r="P260" s="116"/>
      <c r="Q260" s="116"/>
      <c r="R260" s="116"/>
      <c r="S260" s="116"/>
      <c r="T260" s="116"/>
      <c r="U260" s="116"/>
    </row>
    <row r="261" spans="1:21" ht="26.25" hidden="1" x14ac:dyDescent="0.4">
      <c r="A261" s="13" t="s">
        <v>543</v>
      </c>
      <c r="B261" s="112" t="s">
        <v>43</v>
      </c>
      <c r="C261" s="113"/>
      <c r="D261" s="113"/>
      <c r="E261" s="113"/>
      <c r="F261" s="113"/>
      <c r="G261" s="113"/>
      <c r="H261" s="113"/>
      <c r="I261" s="114">
        <v>62.28</v>
      </c>
      <c r="J261" s="115"/>
      <c r="K261" s="115"/>
      <c r="L261" s="115"/>
      <c r="M261" s="115"/>
      <c r="N261" s="115"/>
      <c r="O261" s="115"/>
      <c r="P261" s="116"/>
      <c r="Q261" s="116"/>
      <c r="R261" s="116"/>
      <c r="S261" s="116"/>
      <c r="T261" s="116"/>
      <c r="U261" s="116"/>
    </row>
    <row r="262" spans="1:21" ht="26.25" hidden="1" x14ac:dyDescent="0.4">
      <c r="A262" s="13" t="s">
        <v>544</v>
      </c>
      <c r="B262" s="112" t="s">
        <v>43</v>
      </c>
      <c r="C262" s="113"/>
      <c r="D262" s="113"/>
      <c r="E262" s="113"/>
      <c r="F262" s="113"/>
      <c r="G262" s="113"/>
      <c r="H262" s="113"/>
      <c r="I262" s="114">
        <v>62.54</v>
      </c>
      <c r="J262" s="115"/>
      <c r="K262" s="115"/>
      <c r="L262" s="115"/>
      <c r="M262" s="115"/>
      <c r="N262" s="115"/>
      <c r="O262" s="115"/>
      <c r="P262" s="116"/>
      <c r="Q262" s="116"/>
      <c r="R262" s="116"/>
      <c r="S262" s="116"/>
      <c r="T262" s="116"/>
      <c r="U262" s="116"/>
    </row>
    <row r="263" spans="1:21" ht="26.25" hidden="1" x14ac:dyDescent="0.4">
      <c r="A263" s="13" t="s">
        <v>545</v>
      </c>
      <c r="B263" s="112" t="s">
        <v>43</v>
      </c>
      <c r="C263" s="113"/>
      <c r="D263" s="113"/>
      <c r="E263" s="113"/>
      <c r="F263" s="113"/>
      <c r="G263" s="113"/>
      <c r="H263" s="113"/>
      <c r="I263" s="114">
        <v>115.78</v>
      </c>
      <c r="J263" s="115"/>
      <c r="K263" s="115"/>
      <c r="L263" s="115"/>
      <c r="M263" s="115"/>
      <c r="N263" s="115"/>
      <c r="O263" s="115"/>
      <c r="P263" s="116"/>
      <c r="Q263" s="116"/>
      <c r="R263" s="116"/>
      <c r="S263" s="116"/>
      <c r="T263" s="116"/>
      <c r="U263" s="116"/>
    </row>
    <row r="264" spans="1:21" ht="51.75" hidden="1" x14ac:dyDescent="0.4">
      <c r="A264" s="9" t="s">
        <v>546</v>
      </c>
      <c r="B264" s="116"/>
      <c r="C264" s="113"/>
      <c r="D264" s="113"/>
      <c r="E264" s="113"/>
      <c r="F264" s="113"/>
      <c r="G264" s="113"/>
      <c r="H264" s="113"/>
      <c r="I264" s="116"/>
      <c r="J264" s="115"/>
      <c r="K264" s="115"/>
      <c r="L264" s="115"/>
      <c r="M264" s="115"/>
      <c r="N264" s="115"/>
      <c r="O264" s="115"/>
      <c r="P264" s="116"/>
      <c r="Q264" s="116"/>
      <c r="R264" s="116"/>
      <c r="S264" s="116"/>
      <c r="T264" s="116"/>
      <c r="U264" s="116"/>
    </row>
    <row r="265" spans="1:21" ht="52.5" hidden="1" x14ac:dyDescent="0.4">
      <c r="A265" s="13" t="s">
        <v>547</v>
      </c>
      <c r="B265" s="112" t="s">
        <v>50</v>
      </c>
      <c r="C265" s="113"/>
      <c r="D265" s="113"/>
      <c r="E265" s="113"/>
      <c r="F265" s="113"/>
      <c r="G265" s="113"/>
      <c r="H265" s="113"/>
      <c r="I265" s="114">
        <v>43054.3</v>
      </c>
      <c r="J265" s="115"/>
      <c r="K265" s="115"/>
      <c r="L265" s="115"/>
      <c r="M265" s="115"/>
      <c r="N265" s="115"/>
      <c r="O265" s="115"/>
      <c r="P265" s="116"/>
      <c r="Q265" s="116"/>
      <c r="R265" s="116"/>
      <c r="S265" s="116"/>
      <c r="T265" s="116"/>
      <c r="U265" s="116"/>
    </row>
    <row r="266" spans="1:21" ht="78.75" hidden="1" x14ac:dyDescent="0.4">
      <c r="A266" s="13" t="s">
        <v>548</v>
      </c>
      <c r="B266" s="112" t="s">
        <v>588</v>
      </c>
      <c r="C266" s="113"/>
      <c r="D266" s="113"/>
      <c r="E266" s="113"/>
      <c r="F266" s="113"/>
      <c r="G266" s="113"/>
      <c r="H266" s="113"/>
      <c r="I266" s="114">
        <v>498.02</v>
      </c>
      <c r="J266" s="115"/>
      <c r="K266" s="115"/>
      <c r="L266" s="115"/>
      <c r="M266" s="115"/>
      <c r="N266" s="115"/>
      <c r="O266" s="115"/>
      <c r="P266" s="116"/>
      <c r="Q266" s="116"/>
      <c r="R266" s="116"/>
      <c r="S266" s="116"/>
      <c r="T266" s="116"/>
      <c r="U266" s="116"/>
    </row>
    <row r="267" spans="1:21" ht="131.25" hidden="1" x14ac:dyDescent="0.4">
      <c r="A267" s="13" t="s">
        <v>549</v>
      </c>
      <c r="B267" s="112" t="s">
        <v>51</v>
      </c>
      <c r="C267" s="113"/>
      <c r="D267" s="113"/>
      <c r="E267" s="113"/>
      <c r="F267" s="113"/>
      <c r="G267" s="113"/>
      <c r="H267" s="113"/>
      <c r="I267" s="114">
        <v>264.38</v>
      </c>
      <c r="J267" s="115"/>
      <c r="K267" s="115"/>
      <c r="L267" s="115"/>
      <c r="M267" s="115"/>
      <c r="N267" s="115"/>
      <c r="O267" s="115"/>
      <c r="P267" s="116"/>
      <c r="Q267" s="116"/>
      <c r="R267" s="116"/>
      <c r="S267" s="116"/>
      <c r="T267" s="116"/>
      <c r="U267" s="116"/>
    </row>
    <row r="268" spans="1:21" ht="131.25" hidden="1" x14ac:dyDescent="0.4">
      <c r="A268" s="13" t="s">
        <v>550</v>
      </c>
      <c r="B268" s="112" t="s">
        <v>45</v>
      </c>
      <c r="C268" s="113"/>
      <c r="D268" s="113"/>
      <c r="E268" s="113"/>
      <c r="F268" s="113"/>
      <c r="G268" s="113"/>
      <c r="H268" s="113"/>
      <c r="I268" s="114">
        <v>1018.2</v>
      </c>
      <c r="J268" s="115"/>
      <c r="K268" s="115"/>
      <c r="L268" s="115"/>
      <c r="M268" s="115"/>
      <c r="N268" s="115"/>
      <c r="O268" s="115"/>
      <c r="P268" s="116"/>
      <c r="Q268" s="116"/>
      <c r="R268" s="116"/>
      <c r="S268" s="116"/>
      <c r="T268" s="116"/>
      <c r="U268" s="116"/>
    </row>
    <row r="269" spans="1:21" ht="78.75" hidden="1" x14ac:dyDescent="0.4">
      <c r="A269" s="13" t="s">
        <v>551</v>
      </c>
      <c r="B269" s="112" t="s">
        <v>43</v>
      </c>
      <c r="C269" s="113"/>
      <c r="D269" s="113"/>
      <c r="E269" s="113"/>
      <c r="F269" s="113"/>
      <c r="G269" s="113"/>
      <c r="H269" s="113"/>
      <c r="I269" s="114">
        <v>74.260000000000005</v>
      </c>
      <c r="J269" s="115"/>
      <c r="K269" s="115"/>
      <c r="L269" s="115"/>
      <c r="M269" s="115"/>
      <c r="N269" s="115"/>
      <c r="O269" s="115"/>
      <c r="P269" s="116"/>
      <c r="Q269" s="116"/>
      <c r="R269" s="116"/>
      <c r="S269" s="116"/>
      <c r="T269" s="116"/>
      <c r="U269" s="116"/>
    </row>
    <row r="270" spans="1:21" ht="105" hidden="1" x14ac:dyDescent="0.4">
      <c r="A270" s="201" t="s">
        <v>552</v>
      </c>
      <c r="B270" s="112" t="s">
        <v>43</v>
      </c>
      <c r="C270" s="113"/>
      <c r="D270" s="113"/>
      <c r="E270" s="113"/>
      <c r="F270" s="113"/>
      <c r="G270" s="113"/>
      <c r="H270" s="113"/>
      <c r="I270" s="114">
        <v>82.58</v>
      </c>
      <c r="J270" s="115"/>
      <c r="K270" s="115"/>
      <c r="L270" s="115"/>
      <c r="M270" s="115"/>
      <c r="N270" s="115"/>
      <c r="O270" s="115"/>
      <c r="P270" s="116"/>
      <c r="Q270" s="116"/>
      <c r="R270" s="116"/>
      <c r="S270" s="116"/>
      <c r="T270" s="116"/>
      <c r="U270" s="116"/>
    </row>
    <row r="271" spans="1:21" ht="26.25" hidden="1" x14ac:dyDescent="0.4">
      <c r="A271" s="13" t="s">
        <v>553</v>
      </c>
      <c r="B271" s="112" t="s">
        <v>43</v>
      </c>
      <c r="C271" s="113"/>
      <c r="D271" s="113"/>
      <c r="E271" s="113"/>
      <c r="F271" s="113"/>
      <c r="G271" s="113"/>
      <c r="H271" s="113"/>
      <c r="I271" s="114">
        <v>252.36</v>
      </c>
      <c r="J271" s="115"/>
      <c r="K271" s="115"/>
      <c r="L271" s="115"/>
      <c r="M271" s="115"/>
      <c r="N271" s="115"/>
      <c r="O271" s="115"/>
      <c r="P271" s="116"/>
      <c r="Q271" s="116"/>
      <c r="R271" s="116"/>
      <c r="S271" s="116"/>
      <c r="T271" s="116"/>
      <c r="U271" s="116"/>
    </row>
    <row r="272" spans="1:21" ht="51.75" hidden="1" x14ac:dyDescent="0.4">
      <c r="A272" s="9" t="s">
        <v>554</v>
      </c>
      <c r="B272" s="116"/>
      <c r="C272" s="113"/>
      <c r="D272" s="113"/>
      <c r="E272" s="113"/>
      <c r="F272" s="113"/>
      <c r="G272" s="113"/>
      <c r="H272" s="113"/>
      <c r="I272" s="116"/>
      <c r="J272" s="115"/>
      <c r="K272" s="115"/>
      <c r="L272" s="115"/>
      <c r="M272" s="115"/>
      <c r="N272" s="115"/>
      <c r="O272" s="115"/>
      <c r="P272" s="116"/>
      <c r="Q272" s="116"/>
      <c r="R272" s="116"/>
      <c r="S272" s="116"/>
      <c r="T272" s="116"/>
      <c r="U272" s="116"/>
    </row>
    <row r="273" spans="1:21" ht="52.5" hidden="1" x14ac:dyDescent="0.4">
      <c r="A273" s="13" t="s">
        <v>555</v>
      </c>
      <c r="B273" s="112" t="s">
        <v>45</v>
      </c>
      <c r="C273" s="113"/>
      <c r="D273" s="113"/>
      <c r="E273" s="113"/>
      <c r="F273" s="113"/>
      <c r="G273" s="113"/>
      <c r="H273" s="113"/>
      <c r="I273" s="114">
        <v>1638.1</v>
      </c>
      <c r="J273" s="115"/>
      <c r="K273" s="115"/>
      <c r="L273" s="115"/>
      <c r="M273" s="115"/>
      <c r="N273" s="115"/>
      <c r="O273" s="115"/>
      <c r="P273" s="116"/>
      <c r="Q273" s="116"/>
      <c r="R273" s="116"/>
      <c r="S273" s="116"/>
      <c r="T273" s="116"/>
      <c r="U273" s="116"/>
    </row>
    <row r="274" spans="1:21" ht="52.5" hidden="1" x14ac:dyDescent="0.4">
      <c r="A274" s="13" t="s">
        <v>556</v>
      </c>
      <c r="B274" s="112" t="s">
        <v>76</v>
      </c>
      <c r="C274" s="113"/>
      <c r="D274" s="113"/>
      <c r="E274" s="113"/>
      <c r="F274" s="113"/>
      <c r="G274" s="113"/>
      <c r="H274" s="113"/>
      <c r="I274" s="114">
        <v>50.3</v>
      </c>
      <c r="J274" s="115"/>
      <c r="K274" s="115"/>
      <c r="L274" s="115"/>
      <c r="M274" s="115"/>
      <c r="N274" s="115"/>
      <c r="O274" s="115"/>
      <c r="P274" s="116"/>
      <c r="Q274" s="116"/>
      <c r="R274" s="116"/>
      <c r="S274" s="116"/>
      <c r="T274" s="116"/>
      <c r="U274" s="116"/>
    </row>
    <row r="275" spans="1:21" ht="52.5" hidden="1" x14ac:dyDescent="0.4">
      <c r="A275" s="13" t="s">
        <v>557</v>
      </c>
      <c r="B275" s="112" t="s">
        <v>76</v>
      </c>
      <c r="C275" s="113"/>
      <c r="D275" s="113"/>
      <c r="E275" s="113"/>
      <c r="F275" s="113"/>
      <c r="G275" s="113"/>
      <c r="H275" s="113"/>
      <c r="I275" s="114">
        <v>419.81</v>
      </c>
      <c r="J275" s="115"/>
      <c r="K275" s="115"/>
      <c r="L275" s="115"/>
      <c r="M275" s="115"/>
      <c r="N275" s="115"/>
      <c r="O275" s="115"/>
      <c r="P275" s="116"/>
      <c r="Q275" s="116"/>
      <c r="R275" s="116"/>
      <c r="S275" s="116"/>
      <c r="T275" s="116"/>
      <c r="U275" s="116"/>
    </row>
    <row r="276" spans="1:21" ht="51.75" hidden="1" x14ac:dyDescent="0.4">
      <c r="A276" s="9" t="s">
        <v>558</v>
      </c>
      <c r="B276" s="116"/>
      <c r="C276" s="113"/>
      <c r="D276" s="113"/>
      <c r="E276" s="113"/>
      <c r="F276" s="113"/>
      <c r="G276" s="113"/>
      <c r="H276" s="113"/>
      <c r="I276" s="116"/>
      <c r="J276" s="115"/>
      <c r="K276" s="115"/>
      <c r="L276" s="115"/>
      <c r="M276" s="115"/>
      <c r="N276" s="115"/>
      <c r="O276" s="115"/>
      <c r="P276" s="116"/>
      <c r="Q276" s="116"/>
      <c r="R276" s="116"/>
      <c r="S276" s="116"/>
      <c r="T276" s="116"/>
      <c r="U276" s="116"/>
    </row>
    <row r="277" spans="1:21" ht="52.5" hidden="1" x14ac:dyDescent="0.4">
      <c r="A277" s="201" t="s">
        <v>559</v>
      </c>
      <c r="B277" s="112" t="s">
        <v>580</v>
      </c>
      <c r="C277" s="113"/>
      <c r="D277" s="113"/>
      <c r="E277" s="113"/>
      <c r="F277" s="113"/>
      <c r="G277" s="113"/>
      <c r="H277" s="113"/>
      <c r="I277" s="114">
        <v>590.29</v>
      </c>
      <c r="J277" s="115"/>
      <c r="K277" s="115"/>
      <c r="L277" s="115"/>
      <c r="M277" s="115"/>
      <c r="N277" s="115"/>
      <c r="O277" s="115"/>
      <c r="P277" s="116"/>
      <c r="Q277" s="116"/>
      <c r="R277" s="116"/>
      <c r="S277" s="116"/>
      <c r="T277" s="116"/>
      <c r="U277" s="116"/>
    </row>
    <row r="278" spans="1:21" ht="78.75" hidden="1" x14ac:dyDescent="0.4">
      <c r="A278" s="23" t="s">
        <v>560</v>
      </c>
      <c r="B278" s="112" t="s">
        <v>45</v>
      </c>
      <c r="C278" s="113"/>
      <c r="D278" s="113"/>
      <c r="E278" s="113"/>
      <c r="F278" s="113"/>
      <c r="G278" s="113"/>
      <c r="H278" s="113"/>
      <c r="I278" s="114">
        <v>1482.41</v>
      </c>
      <c r="J278" s="115"/>
      <c r="K278" s="115"/>
      <c r="L278" s="115"/>
      <c r="M278" s="115"/>
      <c r="N278" s="115"/>
      <c r="O278" s="115"/>
      <c r="P278" s="116"/>
      <c r="Q278" s="116"/>
      <c r="R278" s="116"/>
      <c r="S278" s="116"/>
      <c r="T278" s="116"/>
      <c r="U278" s="116"/>
    </row>
    <row r="279" spans="1:21" ht="52.5" hidden="1" x14ac:dyDescent="0.4">
      <c r="A279" s="13" t="s">
        <v>561</v>
      </c>
      <c r="B279" s="112" t="s">
        <v>43</v>
      </c>
      <c r="C279" s="113"/>
      <c r="D279" s="113"/>
      <c r="E279" s="113"/>
      <c r="F279" s="113"/>
      <c r="G279" s="113"/>
      <c r="H279" s="113"/>
      <c r="I279" s="114">
        <v>279.3</v>
      </c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</row>
    <row r="280" spans="1:21" ht="26.25" hidden="1" x14ac:dyDescent="0.4">
      <c r="A280" s="13" t="s">
        <v>562</v>
      </c>
      <c r="B280" s="112" t="s">
        <v>43</v>
      </c>
      <c r="C280" s="113"/>
      <c r="D280" s="113"/>
      <c r="E280" s="113"/>
      <c r="F280" s="113"/>
      <c r="G280" s="113"/>
      <c r="H280" s="113"/>
      <c r="I280" s="114">
        <v>92.03</v>
      </c>
      <c r="J280" s="115"/>
      <c r="K280" s="115"/>
      <c r="L280" s="115"/>
      <c r="M280" s="115"/>
      <c r="N280" s="115"/>
      <c r="O280" s="115"/>
      <c r="P280" s="116"/>
      <c r="Q280" s="116"/>
      <c r="R280" s="116"/>
      <c r="S280" s="116"/>
      <c r="T280" s="116"/>
      <c r="U280" s="116"/>
    </row>
    <row r="281" spans="1:21" ht="51.75" hidden="1" x14ac:dyDescent="0.4">
      <c r="A281" s="9" t="s">
        <v>563</v>
      </c>
      <c r="B281" s="116"/>
      <c r="C281" s="113"/>
      <c r="D281" s="113"/>
      <c r="E281" s="113"/>
      <c r="F281" s="113"/>
      <c r="G281" s="113"/>
      <c r="H281" s="113"/>
      <c r="I281" s="116"/>
      <c r="J281" s="115"/>
      <c r="K281" s="115"/>
      <c r="L281" s="115"/>
      <c r="M281" s="115"/>
      <c r="N281" s="115"/>
      <c r="O281" s="115"/>
      <c r="P281" s="116"/>
      <c r="Q281" s="116"/>
      <c r="R281" s="116"/>
      <c r="S281" s="116"/>
      <c r="T281" s="116"/>
      <c r="U281" s="116"/>
    </row>
    <row r="282" spans="1:21" ht="26.25" hidden="1" x14ac:dyDescent="0.4">
      <c r="A282" s="13" t="s">
        <v>564</v>
      </c>
      <c r="B282" s="112" t="s">
        <v>580</v>
      </c>
      <c r="C282" s="113"/>
      <c r="D282" s="113"/>
      <c r="E282" s="113"/>
      <c r="F282" s="113"/>
      <c r="G282" s="113"/>
      <c r="H282" s="113"/>
      <c r="I282" s="114">
        <v>200</v>
      </c>
      <c r="J282" s="115"/>
      <c r="K282" s="115"/>
      <c r="L282" s="115"/>
      <c r="M282" s="115"/>
      <c r="N282" s="115"/>
      <c r="O282" s="115"/>
      <c r="P282" s="116"/>
      <c r="Q282" s="116"/>
      <c r="R282" s="116"/>
      <c r="S282" s="116"/>
      <c r="T282" s="116"/>
      <c r="U282" s="116"/>
    </row>
    <row r="283" spans="1:21" ht="52.5" hidden="1" x14ac:dyDescent="0.4">
      <c r="A283" s="44" t="s">
        <v>565</v>
      </c>
      <c r="B283" s="112" t="s">
        <v>51</v>
      </c>
      <c r="C283" s="113"/>
      <c r="D283" s="113"/>
      <c r="E283" s="113"/>
      <c r="F283" s="113"/>
      <c r="G283" s="113"/>
      <c r="H283" s="113"/>
      <c r="I283" s="114">
        <v>529.53</v>
      </c>
      <c r="J283" s="115"/>
      <c r="K283" s="115"/>
      <c r="L283" s="115"/>
      <c r="M283" s="115"/>
      <c r="N283" s="115"/>
      <c r="O283" s="115"/>
      <c r="P283" s="116"/>
      <c r="Q283" s="116"/>
      <c r="R283" s="116"/>
      <c r="S283" s="116"/>
      <c r="T283" s="116"/>
      <c r="U283" s="116"/>
    </row>
    <row r="284" spans="1:21" ht="51.75" hidden="1" x14ac:dyDescent="0.4">
      <c r="A284" s="9" t="s">
        <v>566</v>
      </c>
      <c r="B284" s="116"/>
      <c r="C284" s="113"/>
      <c r="D284" s="113"/>
      <c r="E284" s="113"/>
      <c r="F284" s="113"/>
      <c r="G284" s="113"/>
      <c r="H284" s="113"/>
      <c r="I284" s="116"/>
      <c r="J284" s="115"/>
      <c r="K284" s="115"/>
      <c r="L284" s="115"/>
      <c r="M284" s="115"/>
      <c r="N284" s="115"/>
      <c r="O284" s="115"/>
      <c r="P284" s="116"/>
      <c r="Q284" s="116"/>
      <c r="R284" s="116"/>
      <c r="S284" s="116"/>
      <c r="T284" s="116"/>
      <c r="U284" s="116"/>
    </row>
    <row r="285" spans="1:21" ht="52.5" hidden="1" x14ac:dyDescent="0.4">
      <c r="A285" s="13" t="s">
        <v>567</v>
      </c>
      <c r="B285" s="112" t="s">
        <v>580</v>
      </c>
      <c r="C285" s="113"/>
      <c r="D285" s="113"/>
      <c r="E285" s="113"/>
      <c r="F285" s="113"/>
      <c r="G285" s="113"/>
      <c r="H285" s="113"/>
      <c r="I285" s="114">
        <v>1</v>
      </c>
      <c r="J285" s="115"/>
      <c r="K285" s="115"/>
      <c r="L285" s="115"/>
      <c r="M285" s="115"/>
      <c r="N285" s="115"/>
      <c r="O285" s="115"/>
      <c r="P285" s="116"/>
      <c r="Q285" s="116"/>
      <c r="R285" s="116"/>
      <c r="S285" s="116"/>
      <c r="T285" s="116"/>
      <c r="U285" s="116"/>
    </row>
    <row r="286" spans="1:21" ht="26.25" hidden="1" x14ac:dyDescent="0.4">
      <c r="A286" s="9" t="s">
        <v>568</v>
      </c>
      <c r="B286" s="116"/>
      <c r="C286" s="113"/>
      <c r="D286" s="113"/>
      <c r="E286" s="113"/>
      <c r="F286" s="113"/>
      <c r="G286" s="113"/>
      <c r="H286" s="113"/>
      <c r="I286" s="116"/>
      <c r="J286" s="115"/>
      <c r="K286" s="115"/>
      <c r="L286" s="115"/>
      <c r="M286" s="115"/>
      <c r="N286" s="115"/>
      <c r="O286" s="115"/>
      <c r="P286" s="116"/>
      <c r="Q286" s="116"/>
      <c r="R286" s="116"/>
      <c r="S286" s="116"/>
      <c r="T286" s="116"/>
      <c r="U286" s="116"/>
    </row>
    <row r="287" spans="1:21" ht="26.25" hidden="1" x14ac:dyDescent="0.4">
      <c r="A287" s="13" t="s">
        <v>569</v>
      </c>
      <c r="B287" s="112" t="s">
        <v>34</v>
      </c>
      <c r="C287" s="113"/>
      <c r="D287" s="113"/>
      <c r="E287" s="113"/>
      <c r="F287" s="113"/>
      <c r="G287" s="113"/>
      <c r="H287" s="113"/>
      <c r="I287" s="114">
        <v>1</v>
      </c>
      <c r="J287" s="115"/>
      <c r="K287" s="115"/>
      <c r="L287" s="115"/>
      <c r="M287" s="115"/>
      <c r="N287" s="115"/>
      <c r="O287" s="115"/>
      <c r="P287" s="116"/>
      <c r="Q287" s="116"/>
      <c r="R287" s="116"/>
      <c r="S287" s="116"/>
      <c r="T287" s="116"/>
      <c r="U287" s="116"/>
    </row>
    <row r="288" spans="1:21" ht="26.25" hidden="1" x14ac:dyDescent="0.4">
      <c r="A288" s="15" t="s">
        <v>570</v>
      </c>
      <c r="B288" s="112" t="s">
        <v>580</v>
      </c>
      <c r="C288" s="113"/>
      <c r="D288" s="113"/>
      <c r="E288" s="113"/>
      <c r="F288" s="113"/>
      <c r="G288" s="113"/>
      <c r="H288" s="113"/>
      <c r="I288" s="114">
        <v>1.43</v>
      </c>
      <c r="J288" s="115"/>
      <c r="K288" s="115"/>
      <c r="L288" s="115"/>
      <c r="M288" s="115"/>
      <c r="N288" s="115"/>
      <c r="O288" s="115"/>
      <c r="P288" s="116"/>
      <c r="Q288" s="116"/>
      <c r="R288" s="116"/>
      <c r="S288" s="116"/>
      <c r="T288" s="116"/>
      <c r="U288" s="116"/>
    </row>
    <row r="289" spans="1:21" ht="26.25" hidden="1" x14ac:dyDescent="0.4">
      <c r="A289" s="15" t="s">
        <v>571</v>
      </c>
      <c r="B289" s="112" t="s">
        <v>580</v>
      </c>
      <c r="C289" s="113"/>
      <c r="D289" s="113"/>
      <c r="E289" s="113"/>
      <c r="F289" s="113"/>
      <c r="G289" s="113"/>
      <c r="H289" s="113"/>
      <c r="I289" s="114">
        <v>0.75</v>
      </c>
      <c r="J289" s="115"/>
      <c r="K289" s="115"/>
      <c r="L289" s="115"/>
      <c r="M289" s="115"/>
      <c r="N289" s="115"/>
      <c r="O289" s="115"/>
      <c r="P289" s="116"/>
      <c r="Q289" s="116"/>
      <c r="R289" s="116"/>
      <c r="S289" s="116"/>
      <c r="T289" s="116"/>
      <c r="U289" s="116"/>
    </row>
    <row r="290" spans="1:21" ht="26.25" hidden="1" x14ac:dyDescent="0.4">
      <c r="A290" s="15" t="s">
        <v>572</v>
      </c>
      <c r="B290" s="112" t="s">
        <v>580</v>
      </c>
      <c r="C290" s="113"/>
      <c r="D290" s="113"/>
      <c r="E290" s="113"/>
      <c r="F290" s="113"/>
      <c r="G290" s="113"/>
      <c r="H290" s="113"/>
      <c r="I290" s="114">
        <v>3.01</v>
      </c>
      <c r="J290" s="115"/>
      <c r="K290" s="115"/>
      <c r="L290" s="115"/>
      <c r="M290" s="115"/>
      <c r="N290" s="115"/>
      <c r="O290" s="115"/>
      <c r="P290" s="116"/>
      <c r="Q290" s="116"/>
      <c r="R290" s="116"/>
      <c r="S290" s="116"/>
      <c r="T290" s="116"/>
      <c r="U290" s="116"/>
    </row>
    <row r="291" spans="1:21" ht="26.25" hidden="1" x14ac:dyDescent="0.4">
      <c r="A291" s="15" t="s">
        <v>573</v>
      </c>
      <c r="B291" s="112" t="s">
        <v>580</v>
      </c>
      <c r="C291" s="113"/>
      <c r="D291" s="113"/>
      <c r="E291" s="113"/>
      <c r="F291" s="113"/>
      <c r="G291" s="113"/>
      <c r="H291" s="113"/>
      <c r="I291" s="114">
        <v>5.6</v>
      </c>
      <c r="J291" s="115"/>
      <c r="K291" s="115"/>
      <c r="L291" s="115"/>
      <c r="M291" s="115"/>
      <c r="N291" s="115"/>
      <c r="O291" s="115"/>
      <c r="P291" s="116"/>
      <c r="Q291" s="116"/>
      <c r="R291" s="116"/>
      <c r="S291" s="116"/>
      <c r="T291" s="116"/>
      <c r="U291" s="116"/>
    </row>
    <row r="292" spans="1:21" ht="52.5" hidden="1" x14ac:dyDescent="0.4">
      <c r="A292" s="15" t="s">
        <v>574</v>
      </c>
      <c r="B292" s="112" t="s">
        <v>580</v>
      </c>
      <c r="C292" s="113"/>
      <c r="D292" s="113"/>
      <c r="E292" s="113"/>
      <c r="F292" s="113"/>
      <c r="G292" s="113"/>
      <c r="H292" s="113"/>
      <c r="I292" s="114">
        <v>1.86</v>
      </c>
      <c r="J292" s="115"/>
      <c r="K292" s="115"/>
      <c r="L292" s="115"/>
      <c r="M292" s="115"/>
      <c r="N292" s="115"/>
      <c r="O292" s="115"/>
      <c r="P292" s="116"/>
      <c r="Q292" s="116"/>
      <c r="R292" s="116"/>
      <c r="S292" s="116"/>
      <c r="T292" s="116"/>
      <c r="U292" s="116"/>
    </row>
    <row r="293" spans="1:21" ht="26.25" hidden="1" x14ac:dyDescent="0.4">
      <c r="A293" s="15" t="s">
        <v>575</v>
      </c>
      <c r="B293" s="112" t="s">
        <v>580</v>
      </c>
      <c r="C293" s="113"/>
      <c r="D293" s="113"/>
      <c r="E293" s="113"/>
      <c r="F293" s="113"/>
      <c r="G293" s="113"/>
      <c r="H293" s="113"/>
      <c r="I293" s="114">
        <v>2.02</v>
      </c>
      <c r="J293" s="115"/>
      <c r="K293" s="115"/>
      <c r="L293" s="115"/>
      <c r="M293" s="115"/>
      <c r="N293" s="115"/>
      <c r="O293" s="115"/>
      <c r="P293" s="116"/>
      <c r="Q293" s="116"/>
      <c r="R293" s="116"/>
      <c r="S293" s="116"/>
      <c r="T293" s="116"/>
      <c r="U293" s="116"/>
    </row>
    <row r="294" spans="1:21" ht="26.25" hidden="1" x14ac:dyDescent="0.4">
      <c r="A294" s="15" t="s">
        <v>576</v>
      </c>
      <c r="B294" s="112" t="s">
        <v>51</v>
      </c>
      <c r="C294" s="113"/>
      <c r="D294" s="113"/>
      <c r="E294" s="113"/>
      <c r="F294" s="113"/>
      <c r="G294" s="113"/>
      <c r="H294" s="113"/>
      <c r="I294" s="114">
        <v>4.0599999999999996</v>
      </c>
      <c r="J294" s="115"/>
      <c r="K294" s="115"/>
      <c r="L294" s="115"/>
      <c r="M294" s="115"/>
      <c r="N294" s="115"/>
      <c r="O294" s="115"/>
      <c r="P294" s="116"/>
      <c r="Q294" s="116"/>
      <c r="R294" s="116"/>
      <c r="S294" s="116"/>
      <c r="T294" s="116"/>
      <c r="U294" s="116"/>
    </row>
    <row r="295" spans="1:21" ht="27.75" hidden="1" x14ac:dyDescent="0.4">
      <c r="A295" s="38" t="s">
        <v>44</v>
      </c>
      <c r="B295" s="62" t="s">
        <v>73</v>
      </c>
      <c r="C295" s="19" t="s">
        <v>73</v>
      </c>
      <c r="D295" s="19" t="s">
        <v>73</v>
      </c>
      <c r="E295" s="19" t="s">
        <v>73</v>
      </c>
      <c r="F295" s="19"/>
      <c r="G295" s="19" t="s">
        <v>73</v>
      </c>
      <c r="H295" s="19"/>
      <c r="I295" s="71" t="s">
        <v>73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27" hidden="1" customHeight="1" x14ac:dyDescent="0.2">
      <c r="A296" s="392" t="s">
        <v>589</v>
      </c>
      <c r="B296" s="393"/>
      <c r="C296" s="393"/>
      <c r="D296" s="393"/>
      <c r="E296" s="393"/>
      <c r="F296" s="393"/>
      <c r="G296" s="393"/>
      <c r="H296" s="393"/>
      <c r="I296" s="393"/>
      <c r="J296" s="393"/>
      <c r="K296" s="393"/>
      <c r="L296" s="393"/>
      <c r="M296" s="393"/>
      <c r="N296" s="393"/>
      <c r="O296" s="393"/>
      <c r="P296" s="393"/>
      <c r="Q296" s="393"/>
      <c r="R296" s="393"/>
      <c r="S296" s="393"/>
      <c r="T296" s="393"/>
      <c r="U296" s="394"/>
    </row>
    <row r="297" spans="1:21" ht="78.75" hidden="1" x14ac:dyDescent="0.4">
      <c r="A297" s="202" t="s">
        <v>592</v>
      </c>
      <c r="B297" s="208" t="s">
        <v>66</v>
      </c>
      <c r="C297" s="7"/>
      <c r="D297" s="7"/>
      <c r="E297" s="7"/>
      <c r="F297" s="7"/>
      <c r="G297" s="7"/>
      <c r="H297" s="7"/>
      <c r="I297" s="68">
        <v>1700.21</v>
      </c>
      <c r="J297" s="8"/>
      <c r="K297" s="8"/>
      <c r="L297" s="8"/>
      <c r="M297" s="8"/>
      <c r="N297" s="8"/>
      <c r="O297" s="8"/>
      <c r="P297" s="32"/>
      <c r="Q297" s="32"/>
      <c r="R297" s="32"/>
      <c r="S297" s="32"/>
      <c r="T297" s="32"/>
      <c r="U297" s="32"/>
    </row>
    <row r="298" spans="1:21" ht="80.25" hidden="1" customHeight="1" x14ac:dyDescent="0.4">
      <c r="A298" s="23" t="s">
        <v>593</v>
      </c>
      <c r="B298" s="14" t="s">
        <v>66</v>
      </c>
      <c r="C298" s="10"/>
      <c r="D298" s="10"/>
      <c r="E298" s="10"/>
      <c r="F298" s="10"/>
      <c r="G298" s="10"/>
      <c r="H298" s="10"/>
      <c r="I298" s="69">
        <v>209.74</v>
      </c>
      <c r="J298" s="12"/>
      <c r="K298" s="12"/>
      <c r="L298" s="12"/>
      <c r="M298" s="12"/>
      <c r="N298" s="12"/>
      <c r="O298" s="12"/>
      <c r="P298" s="33"/>
      <c r="Q298" s="33"/>
      <c r="R298" s="33"/>
      <c r="S298" s="33"/>
      <c r="T298" s="33"/>
      <c r="U298" s="33"/>
    </row>
    <row r="299" spans="1:21" ht="61.5" hidden="1" customHeight="1" x14ac:dyDescent="0.4">
      <c r="A299" s="13" t="s">
        <v>594</v>
      </c>
      <c r="B299" s="14" t="s">
        <v>66</v>
      </c>
      <c r="C299" s="10"/>
      <c r="D299" s="10"/>
      <c r="E299" s="10"/>
      <c r="F299" s="10"/>
      <c r="G299" s="10"/>
      <c r="H299" s="10"/>
      <c r="I299" s="69">
        <v>282.60000000000002</v>
      </c>
      <c r="J299" s="12"/>
      <c r="K299" s="12"/>
      <c r="L299" s="12"/>
      <c r="M299" s="12"/>
      <c r="N299" s="12"/>
      <c r="O299" s="12"/>
      <c r="P299" s="33"/>
      <c r="Q299" s="33"/>
      <c r="R299" s="33"/>
      <c r="S299" s="33"/>
      <c r="T299" s="33"/>
      <c r="U299" s="33"/>
    </row>
    <row r="300" spans="1:21" ht="54" hidden="1" customHeight="1" x14ac:dyDescent="0.4">
      <c r="A300" s="23" t="s">
        <v>595</v>
      </c>
      <c r="B300" s="14" t="s">
        <v>599</v>
      </c>
      <c r="C300" s="10"/>
      <c r="D300" s="10"/>
      <c r="E300" s="10"/>
      <c r="F300" s="10"/>
      <c r="G300" s="10"/>
      <c r="H300" s="10"/>
      <c r="I300" s="69">
        <v>501.51</v>
      </c>
      <c r="J300" s="12"/>
      <c r="K300" s="12"/>
      <c r="L300" s="12"/>
      <c r="M300" s="12"/>
      <c r="N300" s="12"/>
      <c r="O300" s="12"/>
      <c r="P300" s="33"/>
      <c r="Q300" s="33"/>
      <c r="R300" s="33"/>
      <c r="S300" s="33"/>
      <c r="T300" s="33"/>
      <c r="U300" s="33"/>
    </row>
    <row r="301" spans="1:21" ht="52.5" hidden="1" customHeight="1" x14ac:dyDescent="0.4">
      <c r="A301" s="13" t="s">
        <v>596</v>
      </c>
      <c r="B301" s="14" t="s">
        <v>599</v>
      </c>
      <c r="C301" s="10"/>
      <c r="D301" s="10"/>
      <c r="E301" s="10"/>
      <c r="F301" s="10"/>
      <c r="G301" s="10"/>
      <c r="H301" s="10"/>
      <c r="I301" s="69">
        <v>444.92</v>
      </c>
      <c r="J301" s="12"/>
      <c r="K301" s="12"/>
      <c r="L301" s="12"/>
      <c r="M301" s="12"/>
      <c r="N301" s="12"/>
      <c r="O301" s="12"/>
      <c r="P301" s="33"/>
      <c r="Q301" s="33"/>
      <c r="R301" s="33"/>
      <c r="S301" s="33"/>
      <c r="T301" s="33"/>
      <c r="U301" s="33"/>
    </row>
    <row r="302" spans="1:21" ht="57.75" hidden="1" customHeight="1" x14ac:dyDescent="0.4">
      <c r="A302" s="23" t="s">
        <v>597</v>
      </c>
      <c r="B302" s="14" t="s">
        <v>599</v>
      </c>
      <c r="C302" s="10"/>
      <c r="D302" s="10"/>
      <c r="E302" s="10"/>
      <c r="F302" s="10"/>
      <c r="G302" s="10"/>
      <c r="H302" s="10"/>
      <c r="I302" s="69">
        <v>945.2</v>
      </c>
      <c r="J302" s="12"/>
      <c r="K302" s="12"/>
      <c r="L302" s="12"/>
      <c r="M302" s="12"/>
      <c r="N302" s="12"/>
      <c r="O302" s="12"/>
      <c r="P302" s="33"/>
      <c r="Q302" s="33"/>
      <c r="R302" s="33"/>
      <c r="S302" s="33"/>
      <c r="T302" s="33"/>
      <c r="U302" s="33"/>
    </row>
    <row r="303" spans="1:21" ht="52.5" hidden="1" x14ac:dyDescent="0.4">
      <c r="A303" s="13" t="s">
        <v>598</v>
      </c>
      <c r="B303" s="14" t="s">
        <v>599</v>
      </c>
      <c r="C303" s="10"/>
      <c r="D303" s="10"/>
      <c r="E303" s="10"/>
      <c r="F303" s="10"/>
      <c r="G303" s="10"/>
      <c r="H303" s="10"/>
      <c r="I303" s="69">
        <v>401.7</v>
      </c>
      <c r="J303" s="12"/>
      <c r="K303" s="12"/>
      <c r="L303" s="12"/>
      <c r="M303" s="12"/>
      <c r="N303" s="12"/>
      <c r="O303" s="12"/>
      <c r="P303" s="33"/>
      <c r="Q303" s="33"/>
      <c r="R303" s="33"/>
      <c r="S303" s="33"/>
      <c r="T303" s="33"/>
      <c r="U303" s="33"/>
    </row>
    <row r="304" spans="1:21" ht="26.25" hidden="1" x14ac:dyDescent="0.4">
      <c r="A304" s="117" t="s">
        <v>44</v>
      </c>
      <c r="B304" s="112"/>
      <c r="C304" s="113"/>
      <c r="D304" s="113"/>
      <c r="E304" s="113"/>
      <c r="F304" s="113"/>
      <c r="G304" s="113"/>
      <c r="H304" s="113"/>
      <c r="I304" s="114"/>
      <c r="J304" s="115"/>
      <c r="K304" s="115"/>
      <c r="L304" s="115"/>
      <c r="M304" s="115"/>
      <c r="N304" s="115"/>
      <c r="O304" s="115"/>
      <c r="P304" s="116"/>
      <c r="Q304" s="116"/>
      <c r="R304" s="116"/>
      <c r="S304" s="116"/>
      <c r="T304" s="116"/>
      <c r="U304" s="116"/>
    </row>
    <row r="305" spans="1:21" ht="71.25" hidden="1" customHeight="1" x14ac:dyDescent="0.4">
      <c r="A305" s="39" t="s">
        <v>604</v>
      </c>
      <c r="B305" s="19" t="s">
        <v>73</v>
      </c>
      <c r="C305" s="19" t="s">
        <v>73</v>
      </c>
      <c r="D305" s="19" t="s">
        <v>73</v>
      </c>
      <c r="E305" s="19" t="s">
        <v>73</v>
      </c>
      <c r="F305" s="19"/>
      <c r="G305" s="19" t="s">
        <v>73</v>
      </c>
      <c r="H305" s="19"/>
      <c r="I305" s="125" t="s">
        <v>73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27" hidden="1" customHeight="1" x14ac:dyDescent="0.2">
      <c r="A306" s="398" t="s">
        <v>231</v>
      </c>
      <c r="B306" s="399"/>
      <c r="C306" s="399"/>
      <c r="D306" s="399"/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399"/>
      <c r="P306" s="399"/>
      <c r="Q306" s="399"/>
      <c r="R306" s="399"/>
      <c r="S306" s="399"/>
      <c r="T306" s="399"/>
      <c r="U306" s="399"/>
    </row>
    <row r="307" spans="1:21" ht="52.5" hidden="1" customHeight="1" x14ac:dyDescent="0.4">
      <c r="A307" s="23" t="s">
        <v>600</v>
      </c>
      <c r="B307" s="23" t="s">
        <v>603</v>
      </c>
      <c r="C307" s="10"/>
      <c r="D307" s="10"/>
      <c r="E307" s="10"/>
      <c r="F307" s="10"/>
      <c r="G307" s="10"/>
      <c r="H307" s="10"/>
      <c r="I307" s="69">
        <v>1340.39</v>
      </c>
      <c r="J307" s="12"/>
      <c r="K307" s="12"/>
      <c r="L307" s="12"/>
      <c r="M307" s="12"/>
      <c r="N307" s="12"/>
      <c r="O307" s="12"/>
      <c r="P307" s="33"/>
      <c r="Q307" s="33"/>
      <c r="R307" s="33"/>
      <c r="S307" s="33"/>
      <c r="T307" s="33"/>
      <c r="U307" s="33"/>
    </row>
    <row r="308" spans="1:21" ht="63.75" hidden="1" customHeight="1" x14ac:dyDescent="0.4">
      <c r="A308" s="23" t="s">
        <v>601</v>
      </c>
      <c r="B308" s="23" t="s">
        <v>603</v>
      </c>
      <c r="C308" s="10"/>
      <c r="D308" s="10"/>
      <c r="E308" s="10"/>
      <c r="F308" s="10"/>
      <c r="G308" s="10"/>
      <c r="H308" s="10"/>
      <c r="I308" s="10">
        <v>925.47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57.75" hidden="1" customHeight="1" x14ac:dyDescent="0.4">
      <c r="A309" s="23" t="s">
        <v>602</v>
      </c>
      <c r="B309" s="23" t="s">
        <v>603</v>
      </c>
      <c r="C309" s="10"/>
      <c r="D309" s="10"/>
      <c r="E309" s="10"/>
      <c r="F309" s="10"/>
      <c r="G309" s="10"/>
      <c r="H309" s="10"/>
      <c r="I309" s="10">
        <v>252.33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27.75" hidden="1" x14ac:dyDescent="0.4">
      <c r="A310" s="38" t="s">
        <v>44</v>
      </c>
      <c r="B310" s="62" t="s">
        <v>73</v>
      </c>
      <c r="C310" s="19" t="s">
        <v>73</v>
      </c>
      <c r="D310" s="19" t="s">
        <v>73</v>
      </c>
      <c r="E310" s="19" t="s">
        <v>73</v>
      </c>
      <c r="F310" s="19"/>
      <c r="G310" s="19" t="s">
        <v>73</v>
      </c>
      <c r="H310" s="19"/>
      <c r="I310" s="71" t="s">
        <v>73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27" x14ac:dyDescent="0.35">
      <c r="A311" s="400" t="s">
        <v>605</v>
      </c>
      <c r="B311" s="401"/>
      <c r="C311" s="401"/>
      <c r="D311" s="401"/>
      <c r="E311" s="401"/>
      <c r="F311" s="401"/>
      <c r="G311" s="401"/>
      <c r="H311" s="401"/>
      <c r="I311" s="401"/>
      <c r="J311" s="401"/>
      <c r="K311" s="401"/>
      <c r="L311" s="401"/>
      <c r="M311" s="401"/>
      <c r="N311" s="401"/>
      <c r="O311" s="401"/>
      <c r="P311" s="401"/>
      <c r="Q311" s="401"/>
      <c r="R311" s="401"/>
      <c r="S311" s="401"/>
      <c r="T311" s="401"/>
      <c r="U311" s="401"/>
    </row>
    <row r="312" spans="1:21" ht="26.25" hidden="1" x14ac:dyDescent="0.4">
      <c r="A312" s="21" t="s">
        <v>52</v>
      </c>
      <c r="B312" s="57" t="s">
        <v>43</v>
      </c>
      <c r="C312" s="7"/>
      <c r="D312" s="7"/>
      <c r="E312" s="7"/>
      <c r="F312" s="7"/>
      <c r="G312" s="7"/>
      <c r="H312" s="7"/>
      <c r="I312" s="68" t="s">
        <v>70</v>
      </c>
      <c r="J312" s="22"/>
      <c r="K312" s="22"/>
      <c r="L312" s="22"/>
      <c r="M312" s="22"/>
      <c r="N312" s="22"/>
      <c r="O312" s="22"/>
      <c r="P312" s="35"/>
      <c r="Q312" s="35"/>
      <c r="R312" s="35"/>
      <c r="S312" s="35"/>
      <c r="T312" s="35"/>
      <c r="U312" s="35"/>
    </row>
    <row r="313" spans="1:21" ht="26.25" hidden="1" x14ac:dyDescent="0.4">
      <c r="A313" s="45" t="s">
        <v>53</v>
      </c>
      <c r="B313" s="58" t="s">
        <v>43</v>
      </c>
      <c r="C313" s="10"/>
      <c r="D313" s="10"/>
      <c r="E313" s="10"/>
      <c r="F313" s="10"/>
      <c r="G313" s="10"/>
      <c r="H313" s="10"/>
      <c r="I313" s="69" t="s">
        <v>71</v>
      </c>
      <c r="J313" s="24"/>
      <c r="K313" s="24"/>
      <c r="L313" s="24"/>
      <c r="M313" s="24"/>
      <c r="N313" s="24"/>
      <c r="O313" s="24"/>
      <c r="P313" s="36"/>
      <c r="Q313" s="36"/>
      <c r="R313" s="36"/>
      <c r="S313" s="36"/>
      <c r="T313" s="36"/>
      <c r="U313" s="36"/>
    </row>
    <row r="314" spans="1:21" ht="26.25" hidden="1" x14ac:dyDescent="0.4">
      <c r="A314" s="23" t="s">
        <v>54</v>
      </c>
      <c r="B314" s="58" t="s">
        <v>43</v>
      </c>
      <c r="C314" s="10"/>
      <c r="D314" s="10"/>
      <c r="E314" s="10"/>
      <c r="F314" s="10"/>
      <c r="G314" s="10"/>
      <c r="H314" s="10"/>
      <c r="I314" s="69" t="s">
        <v>72</v>
      </c>
      <c r="J314" s="24"/>
      <c r="K314" s="24"/>
      <c r="L314" s="24"/>
      <c r="M314" s="24"/>
      <c r="N314" s="24"/>
      <c r="O314" s="24"/>
      <c r="P314" s="36"/>
      <c r="Q314" s="36"/>
      <c r="R314" s="36"/>
      <c r="S314" s="36"/>
      <c r="T314" s="36"/>
      <c r="U314" s="36"/>
    </row>
    <row r="315" spans="1:21" ht="26.25" x14ac:dyDescent="0.4">
      <c r="A315" s="243" t="s">
        <v>55</v>
      </c>
      <c r="B315" s="244" t="s">
        <v>43</v>
      </c>
      <c r="C315" s="336">
        <v>4.5</v>
      </c>
      <c r="D315" s="336">
        <v>4.7</v>
      </c>
      <c r="E315" s="248">
        <v>4.7</v>
      </c>
      <c r="F315" s="248">
        <v>4.9000000000000004</v>
      </c>
      <c r="G315" s="248">
        <v>4.9000000000000004</v>
      </c>
      <c r="H315" s="248">
        <v>5.0999999999999996</v>
      </c>
      <c r="I315" s="245" t="s">
        <v>67</v>
      </c>
      <c r="J315" s="337">
        <f t="shared" ref="J315" si="0">C315*1500</f>
        <v>6750</v>
      </c>
      <c r="K315" s="337">
        <v>7050</v>
      </c>
      <c r="L315" s="249">
        <f t="shared" ref="L315:O315" si="1">E315*1500</f>
        <v>7050</v>
      </c>
      <c r="M315" s="249">
        <f t="shared" si="1"/>
        <v>7350.0000000000009</v>
      </c>
      <c r="N315" s="249">
        <f t="shared" si="1"/>
        <v>7350.0000000000009</v>
      </c>
      <c r="O315" s="249">
        <f t="shared" si="1"/>
        <v>7649.9999999999991</v>
      </c>
      <c r="P315" s="341">
        <f>K315/J315*100</f>
        <v>104.44444444444446</v>
      </c>
      <c r="Q315" s="341">
        <f>L315/K315*100</f>
        <v>100</v>
      </c>
      <c r="R315" s="341">
        <f t="shared" ref="R315:R316" si="2">M315/L315*100</f>
        <v>104.25531914893618</v>
      </c>
      <c r="S315" s="341">
        <f t="shared" ref="S315:S316" si="3">N315/M315*100</f>
        <v>100</v>
      </c>
      <c r="T315" s="341">
        <f>O315/N315*100</f>
        <v>104.08163265306121</v>
      </c>
      <c r="U315" s="341">
        <f>O315/N315*100</f>
        <v>104.08163265306121</v>
      </c>
    </row>
    <row r="316" spans="1:21" ht="26.25" x14ac:dyDescent="0.4">
      <c r="A316" s="243" t="s">
        <v>56</v>
      </c>
      <c r="B316" s="244" t="s">
        <v>43</v>
      </c>
      <c r="C316" s="336">
        <v>58.3</v>
      </c>
      <c r="D316" s="336">
        <v>60.7</v>
      </c>
      <c r="E316" s="248">
        <v>60.7</v>
      </c>
      <c r="F316" s="248">
        <v>63</v>
      </c>
      <c r="G316" s="248">
        <v>63</v>
      </c>
      <c r="H316" s="248">
        <v>65</v>
      </c>
      <c r="I316" s="245" t="s">
        <v>69</v>
      </c>
      <c r="J316" s="337">
        <f t="shared" ref="J316" si="4">C316*296.3</f>
        <v>17274.29</v>
      </c>
      <c r="K316" s="337">
        <v>17985</v>
      </c>
      <c r="L316" s="249">
        <f t="shared" ref="L316:O316" si="5">E316*296.3</f>
        <v>17985.41</v>
      </c>
      <c r="M316" s="249">
        <f t="shared" si="5"/>
        <v>18666.900000000001</v>
      </c>
      <c r="N316" s="249">
        <f t="shared" si="5"/>
        <v>18666.900000000001</v>
      </c>
      <c r="O316" s="249">
        <f t="shared" si="5"/>
        <v>19259.5</v>
      </c>
      <c r="P316" s="341">
        <f>K316/J316*100</f>
        <v>104.11426460942823</v>
      </c>
      <c r="Q316" s="341">
        <f t="shared" ref="Q316" si="6">L316/K316*100</f>
        <v>100.00227967750904</v>
      </c>
      <c r="R316" s="341">
        <f t="shared" si="2"/>
        <v>103.78912685337727</v>
      </c>
      <c r="S316" s="341">
        <f t="shared" si="3"/>
        <v>100</v>
      </c>
      <c r="T316" s="341">
        <f>O316/N316*100</f>
        <v>103.17460317460316</v>
      </c>
      <c r="U316" s="341">
        <f>O316/N316*100</f>
        <v>103.17460317460316</v>
      </c>
    </row>
    <row r="317" spans="1:21" ht="26.25" hidden="1" x14ac:dyDescent="0.4">
      <c r="A317" s="23" t="s">
        <v>57</v>
      </c>
      <c r="B317" s="58" t="s">
        <v>47</v>
      </c>
      <c r="C317" s="10"/>
      <c r="D317" s="10"/>
      <c r="E317" s="10"/>
      <c r="F317" s="10"/>
      <c r="G317" s="10"/>
      <c r="H317" s="10"/>
      <c r="I317" s="69" t="s">
        <v>68</v>
      </c>
      <c r="J317" s="24"/>
      <c r="K317" s="24"/>
      <c r="L317" s="24"/>
      <c r="M317" s="24"/>
      <c r="N317" s="24"/>
      <c r="O317" s="24"/>
      <c r="P317" s="36"/>
      <c r="Q317" s="36"/>
      <c r="R317" s="36"/>
      <c r="S317" s="36"/>
      <c r="T317" s="36"/>
      <c r="U317" s="36"/>
    </row>
    <row r="318" spans="1:21" ht="27.75" x14ac:dyDescent="0.4">
      <c r="A318" s="38" t="s">
        <v>44</v>
      </c>
      <c r="B318" s="62" t="s">
        <v>73</v>
      </c>
      <c r="C318" s="19"/>
      <c r="D318" s="19"/>
      <c r="E318" s="19"/>
      <c r="F318" s="19"/>
      <c r="G318" s="19" t="s">
        <v>73</v>
      </c>
      <c r="H318" s="19"/>
      <c r="I318" s="71" t="s">
        <v>73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27.75" x14ac:dyDescent="0.4">
      <c r="A319" s="40"/>
      <c r="B319" s="63"/>
      <c r="C319" s="29"/>
      <c r="D319" s="29"/>
      <c r="E319" s="29"/>
      <c r="F319" s="29"/>
      <c r="G319" s="29"/>
      <c r="H319" s="29"/>
      <c r="I319" s="7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ht="26.25" x14ac:dyDescent="0.4">
      <c r="A320" s="396" t="s">
        <v>75</v>
      </c>
      <c r="B320" s="397"/>
      <c r="C320" s="397"/>
      <c r="D320" s="397"/>
      <c r="E320" s="397"/>
      <c r="F320" s="397"/>
      <c r="G320" s="397"/>
      <c r="H320" s="397"/>
      <c r="I320" s="397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26.25" x14ac:dyDescent="0.4">
      <c r="A321" s="41" t="s">
        <v>610</v>
      </c>
      <c r="B321" s="64"/>
      <c r="C321" s="42"/>
      <c r="D321" s="42"/>
      <c r="E321" s="42"/>
      <c r="F321" s="42"/>
      <c r="G321" s="42"/>
      <c r="H321" s="42"/>
      <c r="I321" s="7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57.75" customHeight="1" x14ac:dyDescent="0.2">
      <c r="A322" s="395" t="s">
        <v>79</v>
      </c>
      <c r="B322" s="395"/>
      <c r="C322" s="395"/>
      <c r="D322" s="395"/>
      <c r="E322" s="395"/>
      <c r="F322" s="395"/>
      <c r="G322" s="395"/>
      <c r="H322" s="395"/>
      <c r="I322" s="395"/>
      <c r="J322" s="395"/>
      <c r="K322" s="395"/>
      <c r="L322" s="395"/>
      <c r="M322" s="395"/>
      <c r="N322" s="395"/>
      <c r="O322" s="395"/>
      <c r="P322" s="395"/>
      <c r="Q322" s="395"/>
      <c r="R322" s="395"/>
      <c r="S322" s="395"/>
      <c r="T322" s="221"/>
    </row>
    <row r="323" spans="1:21" ht="20.25" x14ac:dyDescent="0.3">
      <c r="A323" s="31"/>
      <c r="B323" s="65"/>
      <c r="C323" s="25"/>
      <c r="D323" s="25"/>
      <c r="E323" s="25"/>
      <c r="F323" s="25"/>
      <c r="G323" s="25"/>
      <c r="H323" s="25"/>
      <c r="I323" s="74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1:21" ht="20.25" x14ac:dyDescent="0.3">
      <c r="A324" s="25"/>
      <c r="B324" s="65"/>
      <c r="C324" s="25"/>
      <c r="D324" s="25"/>
      <c r="E324" s="25"/>
      <c r="F324" s="25"/>
      <c r="G324" s="25"/>
      <c r="H324" s="25"/>
      <c r="I324" s="74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1:21" ht="20.25" x14ac:dyDescent="0.3">
      <c r="A325" s="25"/>
      <c r="B325" s="65"/>
      <c r="C325" s="25"/>
      <c r="D325" s="25"/>
      <c r="E325" s="25"/>
      <c r="F325" s="25"/>
      <c r="G325" s="25"/>
      <c r="H325" s="25"/>
      <c r="I325" s="74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1:21" ht="20.25" x14ac:dyDescent="0.3">
      <c r="A326" s="25"/>
      <c r="B326" s="65"/>
      <c r="C326" s="25"/>
      <c r="D326" s="25"/>
      <c r="E326" s="25"/>
      <c r="F326" s="25"/>
      <c r="G326" s="25"/>
      <c r="H326" s="25"/>
      <c r="I326" s="74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1" ht="20.25" x14ac:dyDescent="0.3">
      <c r="A327" s="25"/>
      <c r="B327" s="65"/>
      <c r="C327" s="25"/>
      <c r="D327" s="25"/>
      <c r="E327" s="25"/>
      <c r="F327" s="25"/>
      <c r="G327" s="25"/>
      <c r="H327" s="25"/>
      <c r="I327" s="74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1" ht="20.25" x14ac:dyDescent="0.3">
      <c r="A328" s="25"/>
      <c r="B328" s="65"/>
      <c r="C328" s="25"/>
      <c r="D328" s="25"/>
      <c r="E328" s="25"/>
      <c r="F328" s="25"/>
      <c r="G328" s="25"/>
      <c r="H328" s="25"/>
      <c r="I328" s="74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1" ht="20.25" x14ac:dyDescent="0.3">
      <c r="A329" s="25"/>
      <c r="B329" s="65"/>
      <c r="C329" s="25"/>
      <c r="D329" s="25"/>
      <c r="E329" s="25"/>
      <c r="F329" s="25"/>
      <c r="G329" s="25"/>
      <c r="H329" s="25"/>
      <c r="I329" s="74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1:21" ht="20.25" x14ac:dyDescent="0.3">
      <c r="A330" s="25"/>
      <c r="B330" s="65"/>
      <c r="C330" s="25"/>
      <c r="D330" s="25"/>
      <c r="E330" s="25"/>
      <c r="F330" s="25"/>
      <c r="G330" s="25"/>
      <c r="H330" s="25"/>
      <c r="I330" s="74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1:21" x14ac:dyDescent="0.2">
      <c r="A331" s="27"/>
      <c r="B331" s="66"/>
      <c r="C331" s="27"/>
      <c r="D331" s="27"/>
      <c r="E331" s="27"/>
      <c r="F331" s="27"/>
      <c r="G331" s="27"/>
      <c r="H331" s="27"/>
      <c r="I331" s="75"/>
    </row>
    <row r="332" spans="1:21" x14ac:dyDescent="0.2">
      <c r="A332" s="27"/>
      <c r="B332" s="66"/>
      <c r="C332" s="27"/>
      <c r="D332" s="27"/>
      <c r="E332" s="27"/>
      <c r="F332" s="27"/>
      <c r="G332" s="27"/>
      <c r="H332" s="27"/>
      <c r="I332" s="75"/>
    </row>
    <row r="333" spans="1:21" x14ac:dyDescent="0.2">
      <c r="A333" s="27"/>
      <c r="B333" s="66"/>
      <c r="C333" s="27"/>
      <c r="D333" s="27"/>
      <c r="E333" s="27"/>
      <c r="F333" s="27"/>
      <c r="G333" s="27"/>
      <c r="H333" s="27"/>
      <c r="I333" s="75"/>
    </row>
    <row r="334" spans="1:21" x14ac:dyDescent="0.2">
      <c r="A334" s="27"/>
      <c r="B334" s="66"/>
      <c r="C334" s="27"/>
      <c r="D334" s="27"/>
      <c r="E334" s="27"/>
      <c r="F334" s="27"/>
      <c r="G334" s="27"/>
      <c r="H334" s="27"/>
      <c r="I334" s="75"/>
    </row>
    <row r="335" spans="1:21" x14ac:dyDescent="0.2">
      <c r="A335" s="27"/>
      <c r="B335" s="66"/>
      <c r="C335" s="27"/>
      <c r="D335" s="27"/>
      <c r="E335" s="27"/>
      <c r="F335" s="27"/>
      <c r="G335" s="27"/>
      <c r="H335" s="27"/>
      <c r="I335" s="75"/>
    </row>
    <row r="336" spans="1:21" x14ac:dyDescent="0.2">
      <c r="A336" s="27"/>
      <c r="B336" s="66"/>
      <c r="C336" s="27"/>
      <c r="D336" s="27"/>
      <c r="E336" s="27"/>
      <c r="F336" s="27"/>
      <c r="G336" s="27"/>
      <c r="H336" s="27"/>
      <c r="I336" s="75"/>
    </row>
    <row r="337" spans="1:9" x14ac:dyDescent="0.2">
      <c r="A337" s="27"/>
      <c r="B337" s="66"/>
      <c r="C337" s="27"/>
      <c r="D337" s="27"/>
      <c r="E337" s="27"/>
      <c r="F337" s="27"/>
      <c r="G337" s="27"/>
      <c r="H337" s="27"/>
      <c r="I337" s="75"/>
    </row>
  </sheetData>
  <mergeCells count="16">
    <mergeCell ref="I5:I6"/>
    <mergeCell ref="P5:U5"/>
    <mergeCell ref="N1:U1"/>
    <mergeCell ref="A2:S2"/>
    <mergeCell ref="A3:S3"/>
    <mergeCell ref="B5:H5"/>
    <mergeCell ref="J5:O5"/>
    <mergeCell ref="A5:A6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5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J267"/>
  <sheetViews>
    <sheetView view="pageBreakPreview" zoomScale="75" workbookViewId="0">
      <selection activeCell="A8" sqref="A8:I10"/>
    </sheetView>
  </sheetViews>
  <sheetFormatPr defaultColWidth="9.140625" defaultRowHeight="12.75" x14ac:dyDescent="0.2"/>
  <cols>
    <col min="1" max="1" width="42.7109375" style="155" customWidth="1"/>
    <col min="2" max="2" width="9.28515625" style="155" customWidth="1"/>
    <col min="3" max="5" width="14.7109375" style="128" customWidth="1"/>
    <col min="6" max="6" width="15.7109375" style="128" customWidth="1"/>
    <col min="7" max="7" width="12.28515625" style="128" customWidth="1"/>
    <col min="8" max="8" width="13.42578125" style="128" customWidth="1"/>
    <col min="9" max="9" width="13.5703125" style="128" customWidth="1"/>
    <col min="10" max="10" width="14.7109375" style="128" customWidth="1"/>
    <col min="11" max="16384" width="9.140625" style="128"/>
  </cols>
  <sheetData>
    <row r="1" spans="1:10" ht="15.75" x14ac:dyDescent="0.25">
      <c r="A1" s="126"/>
      <c r="B1" s="126"/>
      <c r="C1" s="127"/>
      <c r="D1" s="127"/>
      <c r="E1" s="127"/>
      <c r="F1" s="415" t="s">
        <v>115</v>
      </c>
      <c r="G1" s="415"/>
      <c r="H1" s="415"/>
      <c r="I1" s="415"/>
      <c r="J1" s="217"/>
    </row>
    <row r="2" spans="1:10" ht="24.75" customHeight="1" x14ac:dyDescent="0.2">
      <c r="A2" s="423" t="s">
        <v>116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4.25" customHeight="1" x14ac:dyDescent="0.2">
      <c r="A3" s="424" t="s">
        <v>117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4.25" customHeight="1" x14ac:dyDescent="0.2">
      <c r="A4" s="129"/>
      <c r="B4" s="129"/>
      <c r="C4" s="129"/>
      <c r="D4" s="129"/>
      <c r="E4" s="129"/>
      <c r="F4" s="129"/>
      <c r="G4" s="129"/>
      <c r="H4" s="129"/>
    </row>
    <row r="5" spans="1:10" ht="7.5" customHeight="1" x14ac:dyDescent="0.25">
      <c r="A5" s="425" t="s">
        <v>118</v>
      </c>
      <c r="B5" s="425"/>
      <c r="C5" s="425"/>
      <c r="D5" s="425"/>
      <c r="E5" s="425"/>
      <c r="F5" s="425"/>
      <c r="G5" s="425"/>
      <c r="H5" s="425"/>
      <c r="I5" s="425"/>
      <c r="J5" s="425"/>
    </row>
    <row r="6" spans="1:10" ht="15.75" x14ac:dyDescent="0.2">
      <c r="A6" s="424" t="s">
        <v>119</v>
      </c>
      <c r="B6" s="424"/>
      <c r="C6" s="424"/>
      <c r="D6" s="424"/>
      <c r="E6" s="424"/>
      <c r="F6" s="424"/>
      <c r="G6" s="424"/>
      <c r="H6" s="424"/>
      <c r="I6" s="424"/>
      <c r="J6" s="424"/>
    </row>
    <row r="7" spans="1:10" ht="13.5" thickBot="1" x14ac:dyDescent="0.25">
      <c r="A7" s="422"/>
      <c r="B7" s="422"/>
      <c r="C7" s="422"/>
      <c r="D7" s="422"/>
      <c r="E7" s="422"/>
      <c r="F7" s="422"/>
      <c r="G7" s="422"/>
      <c r="H7" s="422"/>
    </row>
    <row r="8" spans="1:10" ht="18.75" customHeight="1" x14ac:dyDescent="0.2">
      <c r="A8" s="455" t="s">
        <v>120</v>
      </c>
      <c r="B8" s="458" t="s">
        <v>121</v>
      </c>
      <c r="C8" s="466" t="s">
        <v>629</v>
      </c>
      <c r="D8" s="466" t="s">
        <v>666</v>
      </c>
      <c r="E8" s="466" t="s">
        <v>667</v>
      </c>
      <c r="F8" s="461" t="s">
        <v>122</v>
      </c>
      <c r="G8" s="462"/>
      <c r="H8" s="462"/>
      <c r="I8" s="463"/>
    </row>
    <row r="9" spans="1:10" ht="18.75" customHeight="1" x14ac:dyDescent="0.2">
      <c r="A9" s="456"/>
      <c r="B9" s="459"/>
      <c r="C9" s="459"/>
      <c r="D9" s="459"/>
      <c r="E9" s="459"/>
      <c r="F9" s="470" t="s">
        <v>615</v>
      </c>
      <c r="G9" s="471"/>
      <c r="H9" s="464" t="s">
        <v>626</v>
      </c>
      <c r="I9" s="468" t="s">
        <v>660</v>
      </c>
    </row>
    <row r="10" spans="1:10" ht="16.5" customHeight="1" thickBot="1" x14ac:dyDescent="0.25">
      <c r="A10" s="457"/>
      <c r="B10" s="460"/>
      <c r="C10" s="467"/>
      <c r="D10" s="467"/>
      <c r="E10" s="467"/>
      <c r="F10" s="333" t="s">
        <v>80</v>
      </c>
      <c r="G10" s="334" t="s">
        <v>7</v>
      </c>
      <c r="H10" s="465"/>
      <c r="I10" s="469"/>
    </row>
    <row r="11" spans="1:10" ht="31.5" customHeight="1" x14ac:dyDescent="0.2">
      <c r="A11" s="131" t="s">
        <v>149</v>
      </c>
      <c r="B11" s="132" t="s">
        <v>16</v>
      </c>
      <c r="C11" s="133"/>
      <c r="D11" s="133"/>
      <c r="E11" s="133"/>
      <c r="F11" s="133"/>
      <c r="G11" s="134"/>
      <c r="H11" s="135"/>
      <c r="I11" s="134"/>
    </row>
    <row r="12" spans="1:10" ht="33" customHeight="1" x14ac:dyDescent="0.2">
      <c r="A12" s="136" t="s">
        <v>150</v>
      </c>
      <c r="B12" s="137" t="s">
        <v>16</v>
      </c>
      <c r="C12" s="138"/>
      <c r="D12" s="138"/>
      <c r="E12" s="138"/>
      <c r="F12" s="138"/>
      <c r="G12" s="139"/>
      <c r="H12" s="138"/>
      <c r="I12" s="139"/>
    </row>
    <row r="13" spans="1:10" ht="36.75" customHeight="1" x14ac:dyDescent="0.25">
      <c r="A13" s="136" t="s">
        <v>123</v>
      </c>
      <c r="B13" s="137" t="s">
        <v>124</v>
      </c>
      <c r="C13" s="140"/>
      <c r="D13" s="140"/>
      <c r="E13" s="140"/>
      <c r="F13" s="140"/>
      <c r="G13" s="141"/>
      <c r="H13" s="140"/>
      <c r="I13" s="141"/>
    </row>
    <row r="14" spans="1:10" ht="36" customHeight="1" x14ac:dyDescent="0.25">
      <c r="A14" s="136" t="s">
        <v>125</v>
      </c>
      <c r="B14" s="137" t="s">
        <v>124</v>
      </c>
      <c r="C14" s="140"/>
      <c r="D14" s="140"/>
      <c r="E14" s="140"/>
      <c r="F14" s="140"/>
      <c r="G14" s="141"/>
      <c r="H14" s="140"/>
      <c r="I14" s="141"/>
    </row>
    <row r="15" spans="1:10" ht="41.25" customHeight="1" x14ac:dyDescent="0.2">
      <c r="A15" s="136" t="s">
        <v>126</v>
      </c>
      <c r="B15" s="137" t="s">
        <v>124</v>
      </c>
      <c r="C15" s="138"/>
      <c r="D15" s="138"/>
      <c r="E15" s="138"/>
      <c r="F15" s="138"/>
      <c r="G15" s="139"/>
      <c r="H15" s="138"/>
      <c r="I15" s="139"/>
    </row>
    <row r="16" spans="1:10" ht="35.25" customHeight="1" x14ac:dyDescent="0.2">
      <c r="A16" s="142" t="s">
        <v>127</v>
      </c>
      <c r="B16" s="137" t="s">
        <v>16</v>
      </c>
      <c r="C16" s="138"/>
      <c r="D16" s="138"/>
      <c r="E16" s="138"/>
      <c r="F16" s="138"/>
      <c r="G16" s="139"/>
      <c r="H16" s="138"/>
      <c r="I16" s="139"/>
    </row>
    <row r="17" spans="1:9" ht="36.75" customHeight="1" x14ac:dyDescent="0.2">
      <c r="A17" s="136" t="s">
        <v>128</v>
      </c>
      <c r="B17" s="137" t="s">
        <v>124</v>
      </c>
      <c r="C17" s="138"/>
      <c r="D17" s="138"/>
      <c r="E17" s="138"/>
      <c r="F17" s="138"/>
      <c r="G17" s="139"/>
      <c r="H17" s="138"/>
      <c r="I17" s="139"/>
    </row>
    <row r="18" spans="1:9" ht="43.5" customHeight="1" x14ac:dyDescent="0.2">
      <c r="A18" s="136" t="s">
        <v>129</v>
      </c>
      <c r="B18" s="137" t="s">
        <v>124</v>
      </c>
      <c r="C18" s="138"/>
      <c r="D18" s="138"/>
      <c r="E18" s="138"/>
      <c r="F18" s="138"/>
      <c r="G18" s="139"/>
      <c r="H18" s="138"/>
      <c r="I18" s="139"/>
    </row>
    <row r="19" spans="1:9" ht="34.5" customHeight="1" x14ac:dyDescent="0.2">
      <c r="A19" s="136" t="s">
        <v>130</v>
      </c>
      <c r="B19" s="137" t="s">
        <v>17</v>
      </c>
      <c r="C19" s="138"/>
      <c r="D19" s="138"/>
      <c r="E19" s="138"/>
      <c r="F19" s="138"/>
      <c r="G19" s="139"/>
      <c r="H19" s="138"/>
      <c r="I19" s="139"/>
    </row>
    <row r="20" spans="1:9" ht="30.75" customHeight="1" x14ac:dyDescent="0.2">
      <c r="A20" s="136" t="s">
        <v>131</v>
      </c>
      <c r="B20" s="137"/>
      <c r="C20" s="138"/>
      <c r="D20" s="138"/>
      <c r="E20" s="138"/>
      <c r="F20" s="138"/>
      <c r="G20" s="139"/>
      <c r="H20" s="138"/>
      <c r="I20" s="139"/>
    </row>
    <row r="21" spans="1:9" ht="15.75" x14ac:dyDescent="0.2">
      <c r="A21" s="142" t="s">
        <v>132</v>
      </c>
      <c r="B21" s="137" t="s">
        <v>16</v>
      </c>
      <c r="C21" s="138"/>
      <c r="D21" s="138"/>
      <c r="E21" s="138"/>
      <c r="F21" s="138"/>
      <c r="G21" s="139"/>
      <c r="H21" s="138"/>
      <c r="I21" s="139"/>
    </row>
    <row r="22" spans="1:9" ht="15.75" x14ac:dyDescent="0.2">
      <c r="A22" s="142" t="s">
        <v>133</v>
      </c>
      <c r="B22" s="137" t="s">
        <v>16</v>
      </c>
      <c r="C22" s="138"/>
      <c r="D22" s="138"/>
      <c r="E22" s="138"/>
      <c r="F22" s="138"/>
      <c r="G22" s="139"/>
      <c r="H22" s="138"/>
      <c r="I22" s="139"/>
    </row>
    <row r="23" spans="1:9" ht="15.75" x14ac:dyDescent="0.2">
      <c r="A23" s="142" t="s">
        <v>134</v>
      </c>
      <c r="B23" s="137" t="s">
        <v>16</v>
      </c>
      <c r="C23" s="138"/>
      <c r="D23" s="138"/>
      <c r="E23" s="138"/>
      <c r="F23" s="138"/>
      <c r="G23" s="139"/>
      <c r="H23" s="138"/>
      <c r="I23" s="139"/>
    </row>
    <row r="24" spans="1:9" ht="15.75" x14ac:dyDescent="0.2">
      <c r="A24" s="142" t="s">
        <v>135</v>
      </c>
      <c r="B24" s="137" t="s">
        <v>16</v>
      </c>
      <c r="C24" s="138"/>
      <c r="D24" s="138"/>
      <c r="E24" s="138"/>
      <c r="F24" s="138"/>
      <c r="G24" s="139"/>
      <c r="H24" s="138"/>
      <c r="I24" s="139"/>
    </row>
    <row r="25" spans="1:9" ht="34.5" customHeight="1" x14ac:dyDescent="0.2">
      <c r="A25" s="136" t="s">
        <v>136</v>
      </c>
      <c r="B25" s="137"/>
      <c r="C25" s="138"/>
      <c r="D25" s="138"/>
      <c r="E25" s="138"/>
      <c r="F25" s="138"/>
      <c r="G25" s="139"/>
      <c r="H25" s="138"/>
      <c r="I25" s="139"/>
    </row>
    <row r="26" spans="1:9" ht="31.5" x14ac:dyDescent="0.2">
      <c r="A26" s="143" t="s">
        <v>137</v>
      </c>
      <c r="B26" s="137" t="s">
        <v>124</v>
      </c>
      <c r="C26" s="138"/>
      <c r="D26" s="138"/>
      <c r="E26" s="138"/>
      <c r="F26" s="138"/>
      <c r="G26" s="139"/>
      <c r="H26" s="138"/>
      <c r="I26" s="139"/>
    </row>
    <row r="27" spans="1:9" ht="31.5" x14ac:dyDescent="0.2">
      <c r="A27" s="143" t="s">
        <v>138</v>
      </c>
      <c r="B27" s="137" t="s">
        <v>124</v>
      </c>
      <c r="C27" s="138"/>
      <c r="D27" s="138"/>
      <c r="E27" s="138"/>
      <c r="F27" s="138"/>
      <c r="G27" s="139"/>
      <c r="H27" s="138"/>
      <c r="I27" s="139"/>
    </row>
    <row r="28" spans="1:9" ht="31.5" x14ac:dyDescent="0.2">
      <c r="A28" s="142" t="s">
        <v>139</v>
      </c>
      <c r="B28" s="137" t="s">
        <v>124</v>
      </c>
      <c r="C28" s="138"/>
      <c r="D28" s="138"/>
      <c r="E28" s="138"/>
      <c r="F28" s="138"/>
      <c r="G28" s="139"/>
      <c r="H28" s="138"/>
      <c r="I28" s="139"/>
    </row>
    <row r="29" spans="1:9" ht="31.5" x14ac:dyDescent="0.2">
      <c r="A29" s="143" t="s">
        <v>137</v>
      </c>
      <c r="B29" s="137" t="s">
        <v>124</v>
      </c>
      <c r="C29" s="138"/>
      <c r="D29" s="138"/>
      <c r="E29" s="138"/>
      <c r="F29" s="138"/>
      <c r="G29" s="139"/>
      <c r="H29" s="138"/>
      <c r="I29" s="139"/>
    </row>
    <row r="30" spans="1:9" ht="31.5" x14ac:dyDescent="0.2">
      <c r="A30" s="143" t="s">
        <v>138</v>
      </c>
      <c r="B30" s="137" t="s">
        <v>124</v>
      </c>
      <c r="C30" s="138"/>
      <c r="D30" s="138"/>
      <c r="E30" s="138"/>
      <c r="F30" s="138"/>
      <c r="G30" s="139"/>
      <c r="H30" s="138"/>
      <c r="I30" s="139"/>
    </row>
    <row r="31" spans="1:9" ht="33" customHeight="1" x14ac:dyDescent="0.2">
      <c r="A31" s="136" t="s">
        <v>140</v>
      </c>
      <c r="B31" s="137" t="s">
        <v>124</v>
      </c>
      <c r="C31" s="138"/>
      <c r="D31" s="138"/>
      <c r="E31" s="138"/>
      <c r="F31" s="138"/>
      <c r="G31" s="139"/>
      <c r="H31" s="138"/>
      <c r="I31" s="139"/>
    </row>
    <row r="32" spans="1:9" ht="15.75" x14ac:dyDescent="0.2">
      <c r="A32" s="142" t="s">
        <v>141</v>
      </c>
      <c r="B32" s="137"/>
      <c r="C32" s="138"/>
      <c r="D32" s="138"/>
      <c r="E32" s="138"/>
      <c r="F32" s="138"/>
      <c r="G32" s="139"/>
      <c r="H32" s="138"/>
      <c r="I32" s="139"/>
    </row>
    <row r="33" spans="1:10" ht="31.5" x14ac:dyDescent="0.2">
      <c r="A33" s="143" t="s">
        <v>0</v>
      </c>
      <c r="B33" s="137" t="s">
        <v>124</v>
      </c>
      <c r="C33" s="138"/>
      <c r="D33" s="138"/>
      <c r="E33" s="138"/>
      <c r="F33" s="138"/>
      <c r="G33" s="139"/>
      <c r="H33" s="138"/>
      <c r="I33" s="139"/>
    </row>
    <row r="34" spans="1:10" ht="31.5" x14ac:dyDescent="0.2">
      <c r="A34" s="143" t="s">
        <v>1</v>
      </c>
      <c r="B34" s="137" t="s">
        <v>124</v>
      </c>
      <c r="C34" s="138"/>
      <c r="D34" s="138"/>
      <c r="E34" s="138"/>
      <c r="F34" s="138"/>
      <c r="G34" s="139"/>
      <c r="H34" s="138"/>
      <c r="I34" s="139"/>
    </row>
    <row r="35" spans="1:10" ht="31.5" x14ac:dyDescent="0.2">
      <c r="A35" s="143" t="s">
        <v>142</v>
      </c>
      <c r="B35" s="137" t="s">
        <v>124</v>
      </c>
      <c r="C35" s="138"/>
      <c r="D35" s="138"/>
      <c r="E35" s="138"/>
      <c r="F35" s="138"/>
      <c r="G35" s="139"/>
      <c r="H35" s="138"/>
      <c r="I35" s="139"/>
    </row>
    <row r="36" spans="1:10" ht="32.25" customHeight="1" x14ac:dyDescent="0.25">
      <c r="A36" s="136" t="s">
        <v>143</v>
      </c>
      <c r="B36" s="137" t="s">
        <v>144</v>
      </c>
      <c r="C36" s="140"/>
      <c r="D36" s="140"/>
      <c r="E36" s="140"/>
      <c r="F36" s="140"/>
      <c r="G36" s="141"/>
      <c r="H36" s="140"/>
      <c r="I36" s="141"/>
    </row>
    <row r="37" spans="1:10" ht="32.25" customHeight="1" x14ac:dyDescent="0.25">
      <c r="A37" s="136" t="s">
        <v>151</v>
      </c>
      <c r="B37" s="137" t="s">
        <v>28</v>
      </c>
      <c r="C37" s="140"/>
      <c r="D37" s="140"/>
      <c r="E37" s="140"/>
      <c r="F37" s="140"/>
      <c r="G37" s="141"/>
      <c r="H37" s="140"/>
      <c r="I37" s="141"/>
    </row>
    <row r="38" spans="1:10" ht="34.5" customHeight="1" x14ac:dyDescent="0.25">
      <c r="A38" s="136" t="s">
        <v>33</v>
      </c>
      <c r="B38" s="137" t="s">
        <v>124</v>
      </c>
      <c r="C38" s="140"/>
      <c r="D38" s="140"/>
      <c r="E38" s="140"/>
      <c r="F38" s="140"/>
      <c r="G38" s="141"/>
      <c r="H38" s="140"/>
      <c r="I38" s="141"/>
    </row>
    <row r="39" spans="1:10" ht="34.5" customHeight="1" thickBot="1" x14ac:dyDescent="0.3">
      <c r="A39" s="144" t="s">
        <v>145</v>
      </c>
      <c r="B39" s="145" t="s">
        <v>124</v>
      </c>
      <c r="C39" s="146"/>
      <c r="D39" s="146"/>
      <c r="E39" s="146"/>
      <c r="F39" s="146"/>
      <c r="G39" s="147"/>
      <c r="H39" s="146"/>
      <c r="I39" s="147"/>
    </row>
    <row r="40" spans="1:10" ht="13.5" customHeight="1" x14ac:dyDescent="0.25">
      <c r="A40" s="148"/>
      <c r="B40" s="129"/>
      <c r="C40" s="149"/>
      <c r="D40" s="149"/>
      <c r="E40" s="149"/>
      <c r="F40" s="149"/>
      <c r="G40" s="149"/>
      <c r="H40" s="149"/>
      <c r="I40" s="149"/>
      <c r="J40" s="149"/>
    </row>
    <row r="41" spans="1:10" ht="19.5" customHeight="1" thickBot="1" x14ac:dyDescent="0.3">
      <c r="A41" s="150"/>
      <c r="B41" s="151"/>
      <c r="C41" s="127"/>
      <c r="D41" s="127"/>
      <c r="E41" s="127"/>
      <c r="F41" s="127"/>
      <c r="G41" s="127"/>
      <c r="H41" s="127"/>
      <c r="I41" s="127"/>
      <c r="J41" s="127"/>
    </row>
    <row r="42" spans="1:10" ht="15.75" customHeight="1" x14ac:dyDescent="0.2">
      <c r="A42" s="426" t="s">
        <v>146</v>
      </c>
      <c r="B42" s="429" t="s">
        <v>121</v>
      </c>
      <c r="C42" s="419" t="s">
        <v>624</v>
      </c>
      <c r="D42" s="419" t="s">
        <v>629</v>
      </c>
      <c r="E42" s="419" t="s">
        <v>630</v>
      </c>
      <c r="F42" s="416" t="s">
        <v>122</v>
      </c>
      <c r="G42" s="417"/>
      <c r="H42" s="417"/>
      <c r="I42" s="418"/>
    </row>
    <row r="43" spans="1:10" ht="15.75" customHeight="1" x14ac:dyDescent="0.2">
      <c r="A43" s="427"/>
      <c r="B43" s="420"/>
      <c r="C43" s="420"/>
      <c r="D43" s="420"/>
      <c r="E43" s="420"/>
      <c r="F43" s="435" t="s">
        <v>614</v>
      </c>
      <c r="G43" s="436"/>
      <c r="H43" s="431" t="s">
        <v>615</v>
      </c>
      <c r="I43" s="433" t="s">
        <v>626</v>
      </c>
    </row>
    <row r="44" spans="1:10" ht="18.75" customHeight="1" thickBot="1" x14ac:dyDescent="0.25">
      <c r="A44" s="428"/>
      <c r="B44" s="430"/>
      <c r="C44" s="421"/>
      <c r="D44" s="421"/>
      <c r="E44" s="421"/>
      <c r="F44" s="196" t="s">
        <v>80</v>
      </c>
      <c r="G44" s="130" t="s">
        <v>7</v>
      </c>
      <c r="H44" s="432"/>
      <c r="I44" s="434"/>
    </row>
    <row r="45" spans="1:10" ht="31.5" x14ac:dyDescent="0.25">
      <c r="A45" s="164"/>
      <c r="B45" s="132" t="s">
        <v>147</v>
      </c>
      <c r="C45" s="152"/>
      <c r="D45" s="152"/>
      <c r="E45" s="152"/>
      <c r="F45" s="152"/>
      <c r="G45" s="153"/>
      <c r="H45" s="152"/>
      <c r="I45" s="165"/>
    </row>
    <row r="46" spans="1:10" ht="22.5" customHeight="1" thickBot="1" x14ac:dyDescent="0.3">
      <c r="A46" s="166"/>
      <c r="B46" s="167"/>
      <c r="C46" s="146"/>
      <c r="D46" s="146"/>
      <c r="E46" s="146"/>
      <c r="F46" s="146"/>
      <c r="G46" s="147"/>
      <c r="H46" s="146"/>
      <c r="I46" s="168"/>
    </row>
    <row r="47" spans="1:10" s="163" customFormat="1" ht="22.5" customHeight="1" x14ac:dyDescent="0.25">
      <c r="A47" s="160"/>
      <c r="B47" s="160"/>
      <c r="C47" s="149"/>
      <c r="D47" s="149"/>
      <c r="E47" s="149"/>
      <c r="F47" s="149"/>
      <c r="G47" s="149"/>
      <c r="H47" s="149"/>
      <c r="I47" s="149"/>
      <c r="J47" s="149"/>
    </row>
    <row r="48" spans="1:10" s="163" customFormat="1" ht="22.5" customHeight="1" thickBot="1" x14ac:dyDescent="0.25">
      <c r="A48" s="423" t="s">
        <v>631</v>
      </c>
      <c r="B48" s="423"/>
      <c r="C48" s="423"/>
      <c r="D48" s="423"/>
      <c r="E48" s="423"/>
      <c r="F48" s="423"/>
      <c r="G48" s="423"/>
      <c r="H48" s="423"/>
      <c r="I48" s="423"/>
      <c r="J48" s="423"/>
    </row>
    <row r="49" spans="1:10" s="163" customFormat="1" ht="63.75" customHeight="1" x14ac:dyDescent="0.2">
      <c r="A49" s="437" t="s">
        <v>197</v>
      </c>
      <c r="B49" s="442" t="s">
        <v>168</v>
      </c>
      <c r="C49" s="443"/>
      <c r="D49" s="439" t="s">
        <v>169</v>
      </c>
      <c r="E49" s="439" t="s">
        <v>170</v>
      </c>
      <c r="F49" s="445" t="s">
        <v>173</v>
      </c>
      <c r="G49" s="417"/>
      <c r="H49" s="439" t="s">
        <v>174</v>
      </c>
      <c r="I49" s="440" t="s">
        <v>153</v>
      </c>
    </row>
    <row r="50" spans="1:10" s="163" customFormat="1" ht="36.75" customHeight="1" thickBot="1" x14ac:dyDescent="0.25">
      <c r="A50" s="438"/>
      <c r="B50" s="444"/>
      <c r="C50" s="434"/>
      <c r="D50" s="432"/>
      <c r="E50" s="432"/>
      <c r="F50" s="176" t="s">
        <v>171</v>
      </c>
      <c r="G50" s="176" t="s">
        <v>172</v>
      </c>
      <c r="H50" s="432"/>
      <c r="I50" s="441"/>
    </row>
    <row r="51" spans="1:10" s="163" customFormat="1" ht="36.75" customHeight="1" x14ac:dyDescent="0.25">
      <c r="A51" s="446" t="s">
        <v>160</v>
      </c>
      <c r="B51" s="449" t="s">
        <v>632</v>
      </c>
      <c r="C51" s="450"/>
      <c r="D51" s="189"/>
      <c r="E51" s="189"/>
      <c r="F51" s="189"/>
      <c r="G51" s="189"/>
      <c r="H51" s="189"/>
      <c r="I51" s="190"/>
    </row>
    <row r="52" spans="1:10" s="163" customFormat="1" ht="22.5" customHeight="1" x14ac:dyDescent="0.25">
      <c r="A52" s="447"/>
      <c r="B52" s="451">
        <v>2020</v>
      </c>
      <c r="C52" s="451">
        <v>2013</v>
      </c>
      <c r="D52" s="174"/>
      <c r="E52" s="174"/>
      <c r="F52" s="174"/>
      <c r="G52" s="174"/>
      <c r="H52" s="174"/>
      <c r="I52" s="175"/>
    </row>
    <row r="53" spans="1:10" s="163" customFormat="1" ht="22.5" customHeight="1" x14ac:dyDescent="0.25">
      <c r="A53" s="447"/>
      <c r="B53" s="451">
        <v>2021</v>
      </c>
      <c r="C53" s="451">
        <v>2013</v>
      </c>
      <c r="D53" s="169"/>
      <c r="E53" s="169"/>
      <c r="F53" s="169"/>
      <c r="G53" s="169"/>
      <c r="H53" s="169"/>
      <c r="I53" s="170"/>
    </row>
    <row r="54" spans="1:10" s="163" customFormat="1" ht="22.5" customHeight="1" x14ac:dyDescent="0.25">
      <c r="A54" s="447"/>
      <c r="B54" s="451">
        <v>2022</v>
      </c>
      <c r="C54" s="451">
        <v>2013</v>
      </c>
      <c r="D54" s="169"/>
      <c r="E54" s="169"/>
      <c r="F54" s="169"/>
      <c r="G54" s="169"/>
      <c r="H54" s="169"/>
      <c r="I54" s="170"/>
    </row>
    <row r="55" spans="1:10" s="163" customFormat="1" ht="22.5" customHeight="1" thickBot="1" x14ac:dyDescent="0.3">
      <c r="A55" s="448"/>
      <c r="B55" s="451">
        <v>2023</v>
      </c>
      <c r="C55" s="451">
        <v>2013</v>
      </c>
      <c r="D55" s="169"/>
      <c r="E55" s="169"/>
      <c r="F55" s="169"/>
      <c r="G55" s="169"/>
      <c r="H55" s="169"/>
      <c r="I55" s="170"/>
    </row>
    <row r="56" spans="1:10" s="163" customFormat="1" ht="33" customHeight="1" x14ac:dyDescent="0.25">
      <c r="A56" s="454" t="s">
        <v>175</v>
      </c>
      <c r="B56" s="449" t="s">
        <v>632</v>
      </c>
      <c r="C56" s="450"/>
      <c r="D56" s="169"/>
      <c r="E56" s="169"/>
      <c r="F56" s="169"/>
      <c r="G56" s="169"/>
      <c r="H56" s="169"/>
      <c r="I56" s="170"/>
    </row>
    <row r="57" spans="1:10" s="163" customFormat="1" ht="22.5" customHeight="1" x14ac:dyDescent="0.25">
      <c r="A57" s="447"/>
      <c r="B57" s="451">
        <v>2020</v>
      </c>
      <c r="C57" s="451">
        <v>2013</v>
      </c>
      <c r="D57" s="169"/>
      <c r="E57" s="169"/>
      <c r="F57" s="169"/>
      <c r="G57" s="169"/>
      <c r="H57" s="169"/>
      <c r="I57" s="170"/>
    </row>
    <row r="58" spans="1:10" s="163" customFormat="1" ht="22.5" customHeight="1" x14ac:dyDescent="0.25">
      <c r="A58" s="447"/>
      <c r="B58" s="451">
        <v>2021</v>
      </c>
      <c r="C58" s="451">
        <v>2013</v>
      </c>
      <c r="D58" s="169"/>
      <c r="E58" s="169"/>
      <c r="F58" s="169"/>
      <c r="G58" s="169"/>
      <c r="H58" s="169"/>
      <c r="I58" s="170"/>
    </row>
    <row r="59" spans="1:10" s="163" customFormat="1" ht="22.5" customHeight="1" x14ac:dyDescent="0.25">
      <c r="A59" s="447"/>
      <c r="B59" s="451">
        <v>2022</v>
      </c>
      <c r="C59" s="451">
        <v>2013</v>
      </c>
      <c r="D59" s="169"/>
      <c r="E59" s="169"/>
      <c r="F59" s="169"/>
      <c r="G59" s="169"/>
      <c r="H59" s="169"/>
      <c r="I59" s="170"/>
    </row>
    <row r="60" spans="1:10" s="163" customFormat="1" ht="22.5" customHeight="1" x14ac:dyDescent="0.25">
      <c r="A60" s="448"/>
      <c r="B60" s="451">
        <v>2023</v>
      </c>
      <c r="C60" s="451">
        <v>2013</v>
      </c>
      <c r="D60" s="169"/>
      <c r="E60" s="169"/>
      <c r="F60" s="169"/>
      <c r="G60" s="169"/>
      <c r="H60" s="169"/>
      <c r="I60" s="170"/>
    </row>
    <row r="61" spans="1:10" s="163" customFormat="1" ht="22.5" customHeight="1" thickBot="1" x14ac:dyDescent="0.3">
      <c r="A61" s="171" t="s">
        <v>176</v>
      </c>
      <c r="B61" s="452"/>
      <c r="C61" s="453"/>
      <c r="D61" s="172"/>
      <c r="E61" s="172"/>
      <c r="F61" s="172"/>
      <c r="G61" s="172"/>
      <c r="H61" s="172"/>
      <c r="I61" s="173"/>
    </row>
    <row r="62" spans="1:10" s="163" customFormat="1" ht="22.5" customHeight="1" x14ac:dyDescent="0.25">
      <c r="A62" s="160"/>
      <c r="B62" s="160"/>
      <c r="C62" s="149"/>
      <c r="D62" s="149"/>
      <c r="E62" s="149"/>
      <c r="F62" s="149"/>
      <c r="G62" s="149"/>
      <c r="H62" s="149"/>
      <c r="I62" s="149"/>
      <c r="J62" s="149"/>
    </row>
    <row r="63" spans="1:10" s="163" customFormat="1" ht="22.5" customHeight="1" x14ac:dyDescent="0.25">
      <c r="A63" s="160"/>
      <c r="B63" s="160"/>
      <c r="C63" s="149"/>
      <c r="D63" s="149"/>
      <c r="E63" s="149"/>
      <c r="F63" s="149"/>
      <c r="G63" s="149"/>
      <c r="H63" s="149"/>
      <c r="I63" s="149"/>
      <c r="J63" s="149"/>
    </row>
    <row r="64" spans="1:10" s="163" customFormat="1" ht="22.5" customHeight="1" x14ac:dyDescent="0.25">
      <c r="A64" s="160"/>
      <c r="B64" s="160"/>
      <c r="C64" s="149"/>
      <c r="D64" s="149"/>
      <c r="E64" s="149"/>
      <c r="F64" s="149"/>
      <c r="G64" s="149"/>
      <c r="H64" s="149"/>
      <c r="I64" s="149"/>
      <c r="J64" s="149"/>
    </row>
    <row r="65" spans="1:10" s="163" customFormat="1" ht="22.5" customHeight="1" x14ac:dyDescent="0.25">
      <c r="A65" s="160"/>
      <c r="B65" s="160"/>
      <c r="C65" s="149"/>
      <c r="D65" s="149"/>
      <c r="E65" s="149"/>
      <c r="F65" s="149"/>
      <c r="G65" s="149"/>
      <c r="H65" s="149"/>
      <c r="I65" s="149"/>
      <c r="J65" s="149"/>
    </row>
    <row r="66" spans="1:10" ht="27" customHeight="1" x14ac:dyDescent="0.25">
      <c r="A66" s="151" t="s">
        <v>148</v>
      </c>
      <c r="B66" s="161"/>
      <c r="C66" s="162"/>
      <c r="D66" s="162"/>
      <c r="E66" s="162"/>
      <c r="F66" s="162"/>
      <c r="G66" s="162"/>
      <c r="H66" s="162"/>
    </row>
    <row r="67" spans="1:10" ht="7.5" customHeight="1" x14ac:dyDescent="0.2">
      <c r="A67" s="154"/>
      <c r="B67" s="154"/>
    </row>
    <row r="68" spans="1:10" x14ac:dyDescent="0.2">
      <c r="A68" s="154"/>
      <c r="B68" s="154"/>
    </row>
    <row r="69" spans="1:10" x14ac:dyDescent="0.2">
      <c r="A69" s="154"/>
      <c r="B69" s="154"/>
    </row>
    <row r="70" spans="1:10" x14ac:dyDescent="0.2">
      <c r="A70" s="154"/>
      <c r="B70" s="154"/>
    </row>
    <row r="71" spans="1:10" x14ac:dyDescent="0.2">
      <c r="A71" s="154"/>
      <c r="B71" s="154"/>
    </row>
    <row r="72" spans="1:10" x14ac:dyDescent="0.2">
      <c r="A72" s="154"/>
      <c r="B72" s="154"/>
    </row>
    <row r="73" spans="1:10" x14ac:dyDescent="0.2">
      <c r="A73" s="154"/>
      <c r="B73" s="154"/>
    </row>
    <row r="74" spans="1:10" x14ac:dyDescent="0.2">
      <c r="A74" s="154"/>
      <c r="B74" s="154"/>
    </row>
    <row r="75" spans="1:10" x14ac:dyDescent="0.2">
      <c r="A75" s="154"/>
      <c r="B75" s="154"/>
    </row>
    <row r="76" spans="1:10" x14ac:dyDescent="0.2">
      <c r="A76" s="154"/>
      <c r="B76" s="154"/>
    </row>
    <row r="77" spans="1:10" x14ac:dyDescent="0.2">
      <c r="A77" s="154"/>
      <c r="B77" s="154"/>
    </row>
    <row r="78" spans="1:10" x14ac:dyDescent="0.2">
      <c r="A78" s="154"/>
      <c r="B78" s="154"/>
    </row>
    <row r="79" spans="1:10" x14ac:dyDescent="0.2">
      <c r="A79" s="154"/>
      <c r="B79" s="154"/>
    </row>
    <row r="80" spans="1:10" x14ac:dyDescent="0.2">
      <c r="A80" s="154"/>
      <c r="B80" s="154"/>
    </row>
    <row r="81" spans="1:2" x14ac:dyDescent="0.2">
      <c r="A81" s="154"/>
      <c r="B81" s="154"/>
    </row>
    <row r="82" spans="1:2" x14ac:dyDescent="0.2">
      <c r="A82" s="154"/>
      <c r="B82" s="154"/>
    </row>
    <row r="83" spans="1:2" x14ac:dyDescent="0.2">
      <c r="A83" s="154"/>
      <c r="B83" s="154"/>
    </row>
    <row r="84" spans="1:2" x14ac:dyDescent="0.2">
      <c r="A84" s="154"/>
      <c r="B84" s="154"/>
    </row>
    <row r="85" spans="1:2" x14ac:dyDescent="0.2">
      <c r="A85" s="154"/>
      <c r="B85" s="154"/>
    </row>
    <row r="86" spans="1:2" x14ac:dyDescent="0.2">
      <c r="A86" s="154"/>
      <c r="B86" s="154"/>
    </row>
    <row r="87" spans="1:2" x14ac:dyDescent="0.2">
      <c r="A87" s="154"/>
      <c r="B87" s="154"/>
    </row>
    <row r="88" spans="1:2" x14ac:dyDescent="0.2">
      <c r="A88" s="154"/>
      <c r="B88" s="154"/>
    </row>
    <row r="89" spans="1:2" x14ac:dyDescent="0.2">
      <c r="A89" s="154"/>
      <c r="B89" s="154"/>
    </row>
    <row r="90" spans="1:2" x14ac:dyDescent="0.2">
      <c r="A90" s="154"/>
      <c r="B90" s="154"/>
    </row>
    <row r="91" spans="1:2" x14ac:dyDescent="0.2">
      <c r="A91" s="154"/>
      <c r="B91" s="154"/>
    </row>
    <row r="92" spans="1:2" x14ac:dyDescent="0.2">
      <c r="A92" s="154"/>
      <c r="B92" s="154"/>
    </row>
    <row r="93" spans="1:2" x14ac:dyDescent="0.2">
      <c r="A93" s="154"/>
      <c r="B93" s="154"/>
    </row>
    <row r="94" spans="1:2" x14ac:dyDescent="0.2">
      <c r="A94" s="154"/>
      <c r="B94" s="154"/>
    </row>
    <row r="95" spans="1:2" x14ac:dyDescent="0.2">
      <c r="A95" s="154"/>
      <c r="B95" s="154"/>
    </row>
    <row r="96" spans="1:2" x14ac:dyDescent="0.2">
      <c r="A96" s="154"/>
      <c r="B96" s="154"/>
    </row>
    <row r="97" spans="1:2" x14ac:dyDescent="0.2">
      <c r="A97" s="154"/>
      <c r="B97" s="154"/>
    </row>
    <row r="98" spans="1:2" x14ac:dyDescent="0.2">
      <c r="A98" s="154"/>
      <c r="B98" s="154"/>
    </row>
    <row r="99" spans="1:2" x14ac:dyDescent="0.2">
      <c r="A99" s="154"/>
      <c r="B99" s="154"/>
    </row>
    <row r="100" spans="1:2" x14ac:dyDescent="0.2">
      <c r="A100" s="154"/>
      <c r="B100" s="154"/>
    </row>
    <row r="101" spans="1:2" x14ac:dyDescent="0.2">
      <c r="A101" s="154"/>
      <c r="B101" s="154"/>
    </row>
    <row r="102" spans="1:2" x14ac:dyDescent="0.2">
      <c r="A102" s="154"/>
      <c r="B102" s="154"/>
    </row>
    <row r="103" spans="1:2" x14ac:dyDescent="0.2">
      <c r="A103" s="154"/>
      <c r="B103" s="154"/>
    </row>
    <row r="104" spans="1:2" x14ac:dyDescent="0.2">
      <c r="A104" s="154"/>
      <c r="B104" s="154"/>
    </row>
    <row r="105" spans="1:2" x14ac:dyDescent="0.2">
      <c r="A105" s="154"/>
      <c r="B105" s="154"/>
    </row>
    <row r="106" spans="1:2" x14ac:dyDescent="0.2">
      <c r="A106" s="154"/>
      <c r="B106" s="154"/>
    </row>
    <row r="107" spans="1:2" x14ac:dyDescent="0.2">
      <c r="A107" s="154"/>
      <c r="B107" s="154"/>
    </row>
    <row r="108" spans="1:2" x14ac:dyDescent="0.2">
      <c r="A108" s="154"/>
      <c r="B108" s="154"/>
    </row>
    <row r="109" spans="1:2" x14ac:dyDescent="0.2">
      <c r="A109" s="154"/>
      <c r="B109" s="154"/>
    </row>
    <row r="110" spans="1:2" x14ac:dyDescent="0.2">
      <c r="A110" s="154"/>
      <c r="B110" s="154"/>
    </row>
    <row r="111" spans="1:2" x14ac:dyDescent="0.2">
      <c r="A111" s="154"/>
      <c r="B111" s="154"/>
    </row>
    <row r="112" spans="1:2" x14ac:dyDescent="0.2">
      <c r="A112" s="154"/>
      <c r="B112" s="154"/>
    </row>
    <row r="113" spans="1:2" x14ac:dyDescent="0.2">
      <c r="A113" s="154"/>
      <c r="B113" s="154"/>
    </row>
    <row r="114" spans="1:2" x14ac:dyDescent="0.2">
      <c r="A114" s="154"/>
      <c r="B114" s="154"/>
    </row>
    <row r="115" spans="1:2" x14ac:dyDescent="0.2">
      <c r="A115" s="154"/>
      <c r="B115" s="154"/>
    </row>
    <row r="116" spans="1:2" x14ac:dyDescent="0.2">
      <c r="A116" s="154"/>
      <c r="B116" s="154"/>
    </row>
    <row r="117" spans="1:2" x14ac:dyDescent="0.2">
      <c r="A117" s="154"/>
      <c r="B117" s="154"/>
    </row>
    <row r="118" spans="1:2" x14ac:dyDescent="0.2">
      <c r="A118" s="154"/>
      <c r="B118" s="154"/>
    </row>
    <row r="119" spans="1:2" x14ac:dyDescent="0.2">
      <c r="A119" s="154"/>
      <c r="B119" s="154"/>
    </row>
    <row r="120" spans="1:2" x14ac:dyDescent="0.2">
      <c r="A120" s="154"/>
      <c r="B120" s="154"/>
    </row>
    <row r="121" spans="1:2" x14ac:dyDescent="0.2">
      <c r="A121" s="154"/>
      <c r="B121" s="154"/>
    </row>
    <row r="122" spans="1:2" x14ac:dyDescent="0.2">
      <c r="A122" s="154"/>
      <c r="B122" s="154"/>
    </row>
    <row r="123" spans="1:2" x14ac:dyDescent="0.2">
      <c r="A123" s="154"/>
      <c r="B123" s="154"/>
    </row>
    <row r="124" spans="1:2" x14ac:dyDescent="0.2">
      <c r="A124" s="154"/>
      <c r="B124" s="154"/>
    </row>
    <row r="125" spans="1:2" x14ac:dyDescent="0.2">
      <c r="A125" s="154"/>
      <c r="B125" s="154"/>
    </row>
    <row r="126" spans="1:2" x14ac:dyDescent="0.2">
      <c r="A126" s="154"/>
      <c r="B126" s="154"/>
    </row>
    <row r="127" spans="1:2" x14ac:dyDescent="0.2">
      <c r="A127" s="154"/>
      <c r="B127" s="154"/>
    </row>
    <row r="128" spans="1:2" x14ac:dyDescent="0.2">
      <c r="A128" s="154"/>
      <c r="B128" s="154"/>
    </row>
    <row r="129" spans="1:2" x14ac:dyDescent="0.2">
      <c r="A129" s="154"/>
      <c r="B129" s="154"/>
    </row>
    <row r="130" spans="1:2" x14ac:dyDescent="0.2">
      <c r="A130" s="154"/>
      <c r="B130" s="154"/>
    </row>
    <row r="131" spans="1:2" x14ac:dyDescent="0.2">
      <c r="A131" s="154"/>
      <c r="B131" s="154"/>
    </row>
    <row r="132" spans="1:2" x14ac:dyDescent="0.2">
      <c r="A132" s="154"/>
      <c r="B132" s="154"/>
    </row>
    <row r="133" spans="1:2" x14ac:dyDescent="0.2">
      <c r="A133" s="154"/>
      <c r="B133" s="154"/>
    </row>
    <row r="134" spans="1:2" x14ac:dyDescent="0.2">
      <c r="A134" s="154"/>
      <c r="B134" s="154"/>
    </row>
    <row r="135" spans="1:2" x14ac:dyDescent="0.2">
      <c r="A135" s="154"/>
      <c r="B135" s="154"/>
    </row>
    <row r="136" spans="1:2" x14ac:dyDescent="0.2">
      <c r="A136" s="154"/>
      <c r="B136" s="154"/>
    </row>
    <row r="137" spans="1:2" x14ac:dyDescent="0.2">
      <c r="A137" s="154"/>
      <c r="B137" s="154"/>
    </row>
    <row r="138" spans="1:2" x14ac:dyDescent="0.2">
      <c r="A138" s="154"/>
      <c r="B138" s="154"/>
    </row>
    <row r="139" spans="1:2" x14ac:dyDescent="0.2">
      <c r="A139" s="154"/>
      <c r="B139" s="154"/>
    </row>
    <row r="140" spans="1:2" x14ac:dyDescent="0.2">
      <c r="A140" s="154"/>
      <c r="B140" s="154"/>
    </row>
    <row r="141" spans="1:2" x14ac:dyDescent="0.2">
      <c r="A141" s="154"/>
      <c r="B141" s="154"/>
    </row>
    <row r="142" spans="1:2" x14ac:dyDescent="0.2">
      <c r="A142" s="154"/>
      <c r="B142" s="154"/>
    </row>
    <row r="143" spans="1:2" x14ac:dyDescent="0.2">
      <c r="A143" s="154"/>
      <c r="B143" s="154"/>
    </row>
    <row r="144" spans="1:2" x14ac:dyDescent="0.2">
      <c r="A144" s="154"/>
      <c r="B144" s="154"/>
    </row>
    <row r="145" spans="1:2" x14ac:dyDescent="0.2">
      <c r="A145" s="154"/>
      <c r="B145" s="154"/>
    </row>
    <row r="146" spans="1:2" x14ac:dyDescent="0.2">
      <c r="A146" s="154"/>
      <c r="B146" s="154"/>
    </row>
    <row r="147" spans="1:2" x14ac:dyDescent="0.2">
      <c r="A147" s="154"/>
      <c r="B147" s="154"/>
    </row>
    <row r="148" spans="1:2" x14ac:dyDescent="0.2">
      <c r="A148" s="154"/>
      <c r="B148" s="154"/>
    </row>
    <row r="149" spans="1:2" x14ac:dyDescent="0.2">
      <c r="A149" s="154"/>
      <c r="B149" s="154"/>
    </row>
    <row r="150" spans="1:2" x14ac:dyDescent="0.2">
      <c r="A150" s="154"/>
      <c r="B150" s="154"/>
    </row>
    <row r="151" spans="1:2" x14ac:dyDescent="0.2">
      <c r="A151" s="154"/>
      <c r="B151" s="154"/>
    </row>
    <row r="152" spans="1:2" x14ac:dyDescent="0.2">
      <c r="A152" s="154"/>
      <c r="B152" s="154"/>
    </row>
    <row r="153" spans="1:2" x14ac:dyDescent="0.2">
      <c r="A153" s="154"/>
      <c r="B153" s="154"/>
    </row>
    <row r="154" spans="1:2" x14ac:dyDescent="0.2">
      <c r="A154" s="154"/>
      <c r="B154" s="154"/>
    </row>
    <row r="155" spans="1:2" x14ac:dyDescent="0.2">
      <c r="A155" s="154"/>
      <c r="B155" s="154"/>
    </row>
    <row r="156" spans="1:2" x14ac:dyDescent="0.2">
      <c r="A156" s="154"/>
      <c r="B156" s="154"/>
    </row>
    <row r="157" spans="1:2" x14ac:dyDescent="0.2">
      <c r="A157" s="154"/>
      <c r="B157" s="154"/>
    </row>
    <row r="158" spans="1:2" x14ac:dyDescent="0.2">
      <c r="A158" s="154"/>
      <c r="B158" s="154"/>
    </row>
    <row r="159" spans="1:2" x14ac:dyDescent="0.2">
      <c r="A159" s="154"/>
      <c r="B159" s="154"/>
    </row>
    <row r="160" spans="1:2" x14ac:dyDescent="0.2">
      <c r="A160" s="154"/>
      <c r="B160" s="154"/>
    </row>
    <row r="161" spans="1:2" x14ac:dyDescent="0.2">
      <c r="A161" s="154"/>
      <c r="B161" s="154"/>
    </row>
    <row r="162" spans="1:2" x14ac:dyDescent="0.2">
      <c r="A162" s="154"/>
      <c r="B162" s="154"/>
    </row>
    <row r="163" spans="1:2" x14ac:dyDescent="0.2">
      <c r="A163" s="154"/>
      <c r="B163" s="154"/>
    </row>
    <row r="164" spans="1:2" x14ac:dyDescent="0.2">
      <c r="A164" s="154"/>
      <c r="B164" s="154"/>
    </row>
    <row r="165" spans="1:2" x14ac:dyDescent="0.2">
      <c r="A165" s="154"/>
      <c r="B165" s="154"/>
    </row>
    <row r="166" spans="1:2" x14ac:dyDescent="0.2">
      <c r="A166" s="154"/>
      <c r="B166" s="154"/>
    </row>
    <row r="167" spans="1:2" x14ac:dyDescent="0.2">
      <c r="A167" s="154"/>
      <c r="B167" s="154"/>
    </row>
    <row r="168" spans="1:2" x14ac:dyDescent="0.2">
      <c r="A168" s="154"/>
      <c r="B168" s="154"/>
    </row>
    <row r="169" spans="1:2" x14ac:dyDescent="0.2">
      <c r="A169" s="154"/>
      <c r="B169" s="154"/>
    </row>
    <row r="170" spans="1:2" x14ac:dyDescent="0.2">
      <c r="A170" s="154"/>
      <c r="B170" s="154"/>
    </row>
    <row r="171" spans="1:2" x14ac:dyDescent="0.2">
      <c r="A171" s="154"/>
      <c r="B171" s="154"/>
    </row>
    <row r="172" spans="1:2" x14ac:dyDescent="0.2">
      <c r="A172" s="154"/>
      <c r="B172" s="154"/>
    </row>
    <row r="173" spans="1:2" x14ac:dyDescent="0.2">
      <c r="A173" s="154"/>
      <c r="B173" s="154"/>
    </row>
    <row r="174" spans="1:2" x14ac:dyDescent="0.2">
      <c r="A174" s="154"/>
      <c r="B174" s="154"/>
    </row>
    <row r="175" spans="1:2" x14ac:dyDescent="0.2">
      <c r="A175" s="154"/>
      <c r="B175" s="154"/>
    </row>
    <row r="176" spans="1:2" x14ac:dyDescent="0.2">
      <c r="A176" s="154"/>
      <c r="B176" s="154"/>
    </row>
    <row r="177" spans="1:2" x14ac:dyDescent="0.2">
      <c r="A177" s="154"/>
      <c r="B177" s="154"/>
    </row>
    <row r="178" spans="1:2" x14ac:dyDescent="0.2">
      <c r="A178" s="154"/>
      <c r="B178" s="154"/>
    </row>
    <row r="179" spans="1:2" x14ac:dyDescent="0.2">
      <c r="A179" s="154"/>
      <c r="B179" s="154"/>
    </row>
    <row r="180" spans="1:2" x14ac:dyDescent="0.2">
      <c r="A180" s="154"/>
      <c r="B180" s="154"/>
    </row>
    <row r="181" spans="1:2" x14ac:dyDescent="0.2">
      <c r="A181" s="154"/>
      <c r="B181" s="154"/>
    </row>
    <row r="182" spans="1:2" x14ac:dyDescent="0.2">
      <c r="A182" s="154"/>
      <c r="B182" s="154"/>
    </row>
    <row r="183" spans="1:2" x14ac:dyDescent="0.2">
      <c r="A183" s="154"/>
      <c r="B183" s="154"/>
    </row>
    <row r="184" spans="1:2" x14ac:dyDescent="0.2">
      <c r="A184" s="154"/>
      <c r="B184" s="154"/>
    </row>
    <row r="185" spans="1:2" x14ac:dyDescent="0.2">
      <c r="A185" s="154"/>
      <c r="B185" s="154"/>
    </row>
    <row r="186" spans="1:2" x14ac:dyDescent="0.2">
      <c r="A186" s="154"/>
      <c r="B186" s="154"/>
    </row>
    <row r="187" spans="1:2" x14ac:dyDescent="0.2">
      <c r="A187" s="154"/>
      <c r="B187" s="154"/>
    </row>
    <row r="188" spans="1:2" x14ac:dyDescent="0.2">
      <c r="A188" s="154"/>
      <c r="B188" s="154"/>
    </row>
    <row r="189" spans="1:2" x14ac:dyDescent="0.2">
      <c r="A189" s="154"/>
      <c r="B189" s="154"/>
    </row>
    <row r="190" spans="1:2" x14ac:dyDescent="0.2">
      <c r="A190" s="154"/>
      <c r="B190" s="154"/>
    </row>
    <row r="191" spans="1:2" x14ac:dyDescent="0.2">
      <c r="A191" s="154"/>
      <c r="B191" s="154"/>
    </row>
    <row r="192" spans="1:2" x14ac:dyDescent="0.2">
      <c r="A192" s="154"/>
      <c r="B192" s="154"/>
    </row>
    <row r="193" spans="1:2" x14ac:dyDescent="0.2">
      <c r="A193" s="154"/>
      <c r="B193" s="154"/>
    </row>
    <row r="194" spans="1:2" x14ac:dyDescent="0.2">
      <c r="A194" s="154"/>
      <c r="B194" s="154"/>
    </row>
    <row r="195" spans="1:2" x14ac:dyDescent="0.2">
      <c r="A195" s="154"/>
      <c r="B195" s="154"/>
    </row>
    <row r="196" spans="1:2" x14ac:dyDescent="0.2">
      <c r="A196" s="154"/>
      <c r="B196" s="154"/>
    </row>
    <row r="197" spans="1:2" x14ac:dyDescent="0.2">
      <c r="A197" s="154"/>
      <c r="B197" s="154"/>
    </row>
    <row r="198" spans="1:2" x14ac:dyDescent="0.2">
      <c r="A198" s="154"/>
      <c r="B198" s="154"/>
    </row>
    <row r="199" spans="1:2" x14ac:dyDescent="0.2">
      <c r="A199" s="154"/>
      <c r="B199" s="154"/>
    </row>
    <row r="200" spans="1:2" x14ac:dyDescent="0.2">
      <c r="A200" s="154"/>
      <c r="B200" s="154"/>
    </row>
    <row r="201" spans="1:2" x14ac:dyDescent="0.2">
      <c r="A201" s="154"/>
      <c r="B201" s="154"/>
    </row>
    <row r="202" spans="1:2" x14ac:dyDescent="0.2">
      <c r="A202" s="154"/>
      <c r="B202" s="154"/>
    </row>
    <row r="203" spans="1:2" x14ac:dyDescent="0.2">
      <c r="A203" s="154"/>
      <c r="B203" s="154"/>
    </row>
    <row r="204" spans="1:2" x14ac:dyDescent="0.2">
      <c r="A204" s="154"/>
      <c r="B204" s="154"/>
    </row>
    <row r="205" spans="1:2" x14ac:dyDescent="0.2">
      <c r="A205" s="154"/>
      <c r="B205" s="154"/>
    </row>
    <row r="206" spans="1:2" x14ac:dyDescent="0.2">
      <c r="A206" s="154"/>
      <c r="B206" s="154"/>
    </row>
    <row r="207" spans="1:2" x14ac:dyDescent="0.2">
      <c r="A207" s="154"/>
      <c r="B207" s="154"/>
    </row>
    <row r="208" spans="1:2" x14ac:dyDescent="0.2">
      <c r="A208" s="154"/>
      <c r="B208" s="154"/>
    </row>
    <row r="209" spans="1:2" x14ac:dyDescent="0.2">
      <c r="A209" s="154"/>
      <c r="B209" s="154"/>
    </row>
    <row r="210" spans="1:2" x14ac:dyDescent="0.2">
      <c r="A210" s="154"/>
      <c r="B210" s="154"/>
    </row>
    <row r="211" spans="1:2" x14ac:dyDescent="0.2">
      <c r="A211" s="154"/>
      <c r="B211" s="154"/>
    </row>
    <row r="212" spans="1:2" x14ac:dyDescent="0.2">
      <c r="A212" s="154"/>
      <c r="B212" s="154"/>
    </row>
    <row r="213" spans="1:2" x14ac:dyDescent="0.2">
      <c r="A213" s="154"/>
      <c r="B213" s="154"/>
    </row>
    <row r="214" spans="1:2" x14ac:dyDescent="0.2">
      <c r="A214" s="154"/>
      <c r="B214" s="154"/>
    </row>
    <row r="215" spans="1:2" x14ac:dyDescent="0.2">
      <c r="A215" s="154"/>
      <c r="B215" s="154"/>
    </row>
    <row r="216" spans="1:2" x14ac:dyDescent="0.2">
      <c r="A216" s="154"/>
      <c r="B216" s="154"/>
    </row>
    <row r="217" spans="1:2" x14ac:dyDescent="0.2">
      <c r="A217" s="154"/>
      <c r="B217" s="154"/>
    </row>
    <row r="218" spans="1:2" x14ac:dyDescent="0.2">
      <c r="A218" s="154"/>
      <c r="B218" s="154"/>
    </row>
    <row r="219" spans="1:2" x14ac:dyDescent="0.2">
      <c r="A219" s="154"/>
      <c r="B219" s="154"/>
    </row>
    <row r="220" spans="1:2" x14ac:dyDescent="0.2">
      <c r="A220" s="154"/>
      <c r="B220" s="154"/>
    </row>
    <row r="221" spans="1:2" x14ac:dyDescent="0.2">
      <c r="A221" s="154"/>
      <c r="B221" s="154"/>
    </row>
    <row r="222" spans="1:2" x14ac:dyDescent="0.2">
      <c r="A222" s="154"/>
      <c r="B222" s="154"/>
    </row>
    <row r="223" spans="1:2" x14ac:dyDescent="0.2">
      <c r="A223" s="154"/>
      <c r="B223" s="154"/>
    </row>
    <row r="224" spans="1:2" x14ac:dyDescent="0.2">
      <c r="A224" s="154"/>
      <c r="B224" s="154"/>
    </row>
    <row r="225" spans="1:2" x14ac:dyDescent="0.2">
      <c r="A225" s="154"/>
      <c r="B225" s="154"/>
    </row>
    <row r="226" spans="1:2" x14ac:dyDescent="0.2">
      <c r="A226" s="154"/>
      <c r="B226" s="154"/>
    </row>
    <row r="227" spans="1:2" x14ac:dyDescent="0.2">
      <c r="A227" s="154"/>
      <c r="B227" s="154"/>
    </row>
    <row r="228" spans="1:2" x14ac:dyDescent="0.2">
      <c r="A228" s="154"/>
      <c r="B228" s="154"/>
    </row>
    <row r="229" spans="1:2" x14ac:dyDescent="0.2">
      <c r="A229" s="154"/>
      <c r="B229" s="154"/>
    </row>
    <row r="230" spans="1:2" x14ac:dyDescent="0.2">
      <c r="A230" s="154"/>
      <c r="B230" s="154"/>
    </row>
    <row r="231" spans="1:2" x14ac:dyDescent="0.2">
      <c r="A231" s="154"/>
      <c r="B231" s="154"/>
    </row>
    <row r="232" spans="1:2" x14ac:dyDescent="0.2">
      <c r="A232" s="154"/>
      <c r="B232" s="154"/>
    </row>
    <row r="233" spans="1:2" x14ac:dyDescent="0.2">
      <c r="A233" s="154"/>
      <c r="B233" s="154"/>
    </row>
    <row r="234" spans="1:2" x14ac:dyDescent="0.2">
      <c r="A234" s="154"/>
      <c r="B234" s="154"/>
    </row>
    <row r="235" spans="1:2" x14ac:dyDescent="0.2">
      <c r="A235" s="154"/>
      <c r="B235" s="154"/>
    </row>
    <row r="236" spans="1:2" x14ac:dyDescent="0.2">
      <c r="A236" s="154"/>
      <c r="B236" s="154"/>
    </row>
    <row r="237" spans="1:2" x14ac:dyDescent="0.2">
      <c r="A237" s="154"/>
      <c r="B237" s="154"/>
    </row>
    <row r="238" spans="1:2" x14ac:dyDescent="0.2">
      <c r="A238" s="154"/>
      <c r="B238" s="154"/>
    </row>
    <row r="239" spans="1:2" x14ac:dyDescent="0.2">
      <c r="A239" s="154"/>
      <c r="B239" s="154"/>
    </row>
    <row r="240" spans="1:2" x14ac:dyDescent="0.2">
      <c r="A240" s="154"/>
      <c r="B240" s="154"/>
    </row>
    <row r="241" spans="1:2" x14ac:dyDescent="0.2">
      <c r="A241" s="154"/>
      <c r="B241" s="154"/>
    </row>
    <row r="242" spans="1:2" x14ac:dyDescent="0.2">
      <c r="A242" s="154"/>
      <c r="B242" s="154"/>
    </row>
    <row r="243" spans="1:2" x14ac:dyDescent="0.2">
      <c r="A243" s="154"/>
      <c r="B243" s="154"/>
    </row>
    <row r="244" spans="1:2" x14ac:dyDescent="0.2">
      <c r="A244" s="154"/>
      <c r="B244" s="154"/>
    </row>
    <row r="245" spans="1:2" x14ac:dyDescent="0.2">
      <c r="A245" s="154"/>
      <c r="B245" s="154"/>
    </row>
    <row r="246" spans="1:2" x14ac:dyDescent="0.2">
      <c r="A246" s="154"/>
      <c r="B246" s="154"/>
    </row>
    <row r="247" spans="1:2" x14ac:dyDescent="0.2">
      <c r="A247" s="154"/>
      <c r="B247" s="154"/>
    </row>
    <row r="248" spans="1:2" x14ac:dyDescent="0.2">
      <c r="A248" s="154"/>
      <c r="B248" s="154"/>
    </row>
    <row r="249" spans="1:2" x14ac:dyDescent="0.2">
      <c r="A249" s="154"/>
      <c r="B249" s="154"/>
    </row>
    <row r="250" spans="1:2" x14ac:dyDescent="0.2">
      <c r="A250" s="154"/>
      <c r="B250" s="154"/>
    </row>
    <row r="251" spans="1:2" x14ac:dyDescent="0.2">
      <c r="A251" s="154"/>
      <c r="B251" s="154"/>
    </row>
    <row r="252" spans="1:2" x14ac:dyDescent="0.2">
      <c r="A252" s="154"/>
      <c r="B252" s="154"/>
    </row>
    <row r="253" spans="1:2" x14ac:dyDescent="0.2">
      <c r="A253" s="154"/>
      <c r="B253" s="154"/>
    </row>
    <row r="254" spans="1:2" x14ac:dyDescent="0.2">
      <c r="A254" s="154"/>
      <c r="B254" s="154"/>
    </row>
    <row r="255" spans="1:2" x14ac:dyDescent="0.2">
      <c r="A255" s="154"/>
      <c r="B255" s="154"/>
    </row>
    <row r="256" spans="1:2" x14ac:dyDescent="0.2">
      <c r="A256" s="154"/>
      <c r="B256" s="154"/>
    </row>
    <row r="257" spans="1:2" x14ac:dyDescent="0.2">
      <c r="A257" s="154"/>
      <c r="B257" s="154"/>
    </row>
    <row r="258" spans="1:2" x14ac:dyDescent="0.2">
      <c r="A258" s="154"/>
      <c r="B258" s="154"/>
    </row>
    <row r="259" spans="1:2" x14ac:dyDescent="0.2">
      <c r="A259" s="154"/>
      <c r="B259" s="154"/>
    </row>
    <row r="260" spans="1:2" x14ac:dyDescent="0.2">
      <c r="A260" s="154"/>
      <c r="B260" s="154"/>
    </row>
    <row r="261" spans="1:2" x14ac:dyDescent="0.2">
      <c r="A261" s="154"/>
      <c r="B261" s="154"/>
    </row>
    <row r="262" spans="1:2" x14ac:dyDescent="0.2">
      <c r="A262" s="154"/>
      <c r="B262" s="154"/>
    </row>
    <row r="263" spans="1:2" x14ac:dyDescent="0.2">
      <c r="A263" s="154"/>
      <c r="B263" s="154"/>
    </row>
    <row r="264" spans="1:2" x14ac:dyDescent="0.2">
      <c r="A264" s="154"/>
      <c r="B264" s="154"/>
    </row>
    <row r="265" spans="1:2" x14ac:dyDescent="0.2">
      <c r="A265" s="154"/>
      <c r="B265" s="154"/>
    </row>
    <row r="266" spans="1:2" x14ac:dyDescent="0.2">
      <c r="A266" s="154"/>
      <c r="B266" s="154"/>
    </row>
    <row r="267" spans="1:2" x14ac:dyDescent="0.2">
      <c r="A267" s="154"/>
      <c r="B267" s="154"/>
    </row>
  </sheetData>
  <mergeCells count="45">
    <mergeCell ref="B8:B10"/>
    <mergeCell ref="F8:I8"/>
    <mergeCell ref="H9:H10"/>
    <mergeCell ref="D8:D10"/>
    <mergeCell ref="C8:C10"/>
    <mergeCell ref="I9:I10"/>
    <mergeCell ref="E8:E10"/>
    <mergeCell ref="F9:G9"/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J48"/>
    <mergeCell ref="A49:A50"/>
    <mergeCell ref="D49:D50"/>
    <mergeCell ref="E49:E50"/>
    <mergeCell ref="H49:H50"/>
    <mergeCell ref="I49:I50"/>
    <mergeCell ref="B49:C50"/>
    <mergeCell ref="F49:G4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  <pageSetUpPr fitToPage="1"/>
  </sheetPr>
  <dimension ref="A1:AQ26"/>
  <sheetViews>
    <sheetView view="pageBreakPreview" zoomScale="75" zoomScaleNormal="75" workbookViewId="0">
      <selection activeCell="A17" sqref="A17:U17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51"/>
      <c r="B1" s="51"/>
      <c r="C1" s="51"/>
      <c r="D1" s="51"/>
      <c r="E1" s="473"/>
      <c r="F1" s="473"/>
      <c r="G1" s="473"/>
    </row>
    <row r="2" spans="1:43" ht="42.75" customHeight="1" x14ac:dyDescent="0.2">
      <c r="A2" s="474" t="s">
        <v>633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4"/>
      <c r="AM2" s="194"/>
      <c r="AN2" s="194"/>
      <c r="AO2" s="194"/>
      <c r="AP2" s="194"/>
      <c r="AQ2" s="194"/>
    </row>
    <row r="3" spans="1:43" ht="18.75" x14ac:dyDescent="0.3">
      <c r="A3" s="51"/>
      <c r="B3" s="51"/>
      <c r="C3" s="51"/>
      <c r="D3" s="51"/>
      <c r="E3" s="51"/>
      <c r="F3" s="51"/>
      <c r="G3" s="51"/>
      <c r="AK3" s="194"/>
      <c r="AL3" s="193"/>
      <c r="AM3" s="193"/>
      <c r="AN3" s="193"/>
      <c r="AO3" s="193"/>
      <c r="AP3" s="193"/>
      <c r="AQ3" s="193"/>
    </row>
    <row r="4" spans="1:43" ht="58.15" customHeight="1" x14ac:dyDescent="0.2">
      <c r="A4" s="472" t="s">
        <v>178</v>
      </c>
      <c r="B4" s="483" t="s">
        <v>181</v>
      </c>
      <c r="C4" s="484"/>
      <c r="D4" s="484"/>
      <c r="E4" s="484"/>
      <c r="F4" s="484"/>
      <c r="G4" s="485"/>
      <c r="H4" s="483" t="s">
        <v>179</v>
      </c>
      <c r="I4" s="484"/>
      <c r="J4" s="484"/>
      <c r="K4" s="484"/>
      <c r="L4" s="484"/>
      <c r="M4" s="485"/>
      <c r="N4" s="483" t="s">
        <v>180</v>
      </c>
      <c r="O4" s="484"/>
      <c r="P4" s="484"/>
      <c r="Q4" s="484"/>
      <c r="R4" s="484"/>
      <c r="S4" s="485"/>
      <c r="T4" s="483" t="s">
        <v>198</v>
      </c>
      <c r="U4" s="485"/>
      <c r="V4" s="483" t="s">
        <v>225</v>
      </c>
      <c r="W4" s="485"/>
      <c r="X4" s="478" t="s">
        <v>210</v>
      </c>
      <c r="Y4" s="480" t="s">
        <v>211</v>
      </c>
      <c r="Z4" s="482"/>
      <c r="AA4" s="482"/>
      <c r="AB4" s="482"/>
      <c r="AC4" s="482"/>
      <c r="AD4" s="482"/>
      <c r="AE4" s="481"/>
      <c r="AF4" s="472" t="s">
        <v>199</v>
      </c>
      <c r="AG4" s="472"/>
      <c r="AH4" s="472"/>
      <c r="AI4" s="472"/>
      <c r="AJ4" s="472"/>
      <c r="AK4" s="472"/>
      <c r="AL4" s="472" t="s">
        <v>212</v>
      </c>
      <c r="AM4" s="480" t="s">
        <v>211</v>
      </c>
      <c r="AN4" s="482"/>
      <c r="AO4" s="482"/>
      <c r="AP4" s="482"/>
      <c r="AQ4" s="481"/>
    </row>
    <row r="5" spans="1:43" ht="102" customHeight="1" x14ac:dyDescent="0.2">
      <c r="A5" s="472"/>
      <c r="B5" s="486"/>
      <c r="C5" s="487"/>
      <c r="D5" s="487"/>
      <c r="E5" s="487"/>
      <c r="F5" s="487"/>
      <c r="G5" s="488"/>
      <c r="H5" s="486"/>
      <c r="I5" s="487"/>
      <c r="J5" s="487"/>
      <c r="K5" s="487"/>
      <c r="L5" s="487"/>
      <c r="M5" s="488"/>
      <c r="N5" s="486"/>
      <c r="O5" s="487"/>
      <c r="P5" s="487"/>
      <c r="Q5" s="487"/>
      <c r="R5" s="487"/>
      <c r="S5" s="488"/>
      <c r="T5" s="486"/>
      <c r="U5" s="488"/>
      <c r="V5" s="486"/>
      <c r="W5" s="488"/>
      <c r="X5" s="489"/>
      <c r="Y5" s="472" t="s">
        <v>222</v>
      </c>
      <c r="Z5" s="472" t="s">
        <v>221</v>
      </c>
      <c r="AA5" s="472" t="s">
        <v>223</v>
      </c>
      <c r="AB5" s="472" t="s">
        <v>224</v>
      </c>
      <c r="AC5" s="472" t="s">
        <v>24</v>
      </c>
      <c r="AD5" s="472" t="s">
        <v>61</v>
      </c>
      <c r="AE5" s="472" t="s">
        <v>65</v>
      </c>
      <c r="AF5" s="480" t="s">
        <v>184</v>
      </c>
      <c r="AG5" s="481"/>
      <c r="AH5" s="480" t="s">
        <v>185</v>
      </c>
      <c r="AI5" s="481"/>
      <c r="AJ5" s="480" t="s">
        <v>186</v>
      </c>
      <c r="AK5" s="481"/>
      <c r="AL5" s="472"/>
      <c r="AM5" s="472" t="s">
        <v>214</v>
      </c>
      <c r="AN5" s="472" t="s">
        <v>215</v>
      </c>
      <c r="AO5" s="472" t="s">
        <v>216</v>
      </c>
      <c r="AP5" s="472" t="s">
        <v>217</v>
      </c>
      <c r="AQ5" s="472" t="s">
        <v>218</v>
      </c>
    </row>
    <row r="6" spans="1:43" ht="39.75" customHeight="1" x14ac:dyDescent="0.2">
      <c r="A6" s="472"/>
      <c r="B6" s="472" t="s">
        <v>627</v>
      </c>
      <c r="C6" s="472" t="s">
        <v>661</v>
      </c>
      <c r="D6" s="472" t="s">
        <v>665</v>
      </c>
      <c r="E6" s="472" t="s">
        <v>88</v>
      </c>
      <c r="F6" s="472"/>
      <c r="G6" s="472"/>
      <c r="H6" s="472" t="s">
        <v>627</v>
      </c>
      <c r="I6" s="472" t="s">
        <v>661</v>
      </c>
      <c r="J6" s="472" t="s">
        <v>665</v>
      </c>
      <c r="K6" s="472" t="s">
        <v>88</v>
      </c>
      <c r="L6" s="472"/>
      <c r="M6" s="472"/>
      <c r="N6" s="472" t="s">
        <v>627</v>
      </c>
      <c r="O6" s="472" t="s">
        <v>661</v>
      </c>
      <c r="P6" s="472" t="s">
        <v>665</v>
      </c>
      <c r="Q6" s="472" t="s">
        <v>88</v>
      </c>
      <c r="R6" s="472"/>
      <c r="S6" s="472"/>
      <c r="T6" s="478" t="s">
        <v>661</v>
      </c>
      <c r="U6" s="478" t="s">
        <v>665</v>
      </c>
      <c r="V6" s="478" t="s">
        <v>219</v>
      </c>
      <c r="W6" s="478" t="s">
        <v>220</v>
      </c>
      <c r="X6" s="489"/>
      <c r="Y6" s="472"/>
      <c r="Z6" s="472"/>
      <c r="AA6" s="472"/>
      <c r="AB6" s="472"/>
      <c r="AC6" s="472"/>
      <c r="AD6" s="472"/>
      <c r="AE6" s="472"/>
      <c r="AF6" s="478" t="s">
        <v>627</v>
      </c>
      <c r="AG6" s="478" t="s">
        <v>634</v>
      </c>
      <c r="AH6" s="478" t="s">
        <v>627</v>
      </c>
      <c r="AI6" s="478" t="s">
        <v>634</v>
      </c>
      <c r="AJ6" s="478" t="s">
        <v>627</v>
      </c>
      <c r="AK6" s="478" t="s">
        <v>634</v>
      </c>
      <c r="AL6" s="472"/>
      <c r="AM6" s="472"/>
      <c r="AN6" s="472"/>
      <c r="AO6" s="472"/>
      <c r="AP6" s="472"/>
      <c r="AQ6" s="472"/>
    </row>
    <row r="7" spans="1:43" ht="36" customHeight="1" x14ac:dyDescent="0.2">
      <c r="A7" s="472"/>
      <c r="B7" s="472"/>
      <c r="C7" s="472"/>
      <c r="D7" s="472"/>
      <c r="E7" s="332" t="s">
        <v>616</v>
      </c>
      <c r="F7" s="332" t="s">
        <v>628</v>
      </c>
      <c r="G7" s="332" t="s">
        <v>664</v>
      </c>
      <c r="H7" s="472"/>
      <c r="I7" s="472"/>
      <c r="J7" s="472"/>
      <c r="K7" s="332" t="s">
        <v>616</v>
      </c>
      <c r="L7" s="332" t="s">
        <v>628</v>
      </c>
      <c r="M7" s="332" t="s">
        <v>664</v>
      </c>
      <c r="N7" s="472"/>
      <c r="O7" s="472"/>
      <c r="P7" s="472"/>
      <c r="Q7" s="332" t="s">
        <v>616</v>
      </c>
      <c r="R7" s="332" t="s">
        <v>628</v>
      </c>
      <c r="S7" s="332" t="s">
        <v>664</v>
      </c>
      <c r="T7" s="479"/>
      <c r="U7" s="479"/>
      <c r="V7" s="479"/>
      <c r="W7" s="479"/>
      <c r="X7" s="479"/>
      <c r="Y7" s="472"/>
      <c r="Z7" s="472"/>
      <c r="AA7" s="472"/>
      <c r="AB7" s="472"/>
      <c r="AC7" s="472"/>
      <c r="AD7" s="472"/>
      <c r="AE7" s="472"/>
      <c r="AF7" s="479"/>
      <c r="AG7" s="479"/>
      <c r="AH7" s="479"/>
      <c r="AI7" s="479"/>
      <c r="AJ7" s="479"/>
      <c r="AK7" s="479"/>
      <c r="AL7" s="472"/>
      <c r="AM7" s="472"/>
      <c r="AN7" s="472"/>
      <c r="AO7" s="472"/>
      <c r="AP7" s="472"/>
      <c r="AQ7" s="472"/>
    </row>
    <row r="8" spans="1:43" ht="37.5" x14ac:dyDescent="0.3">
      <c r="A8" s="266" t="s">
        <v>653</v>
      </c>
      <c r="B8" s="267">
        <v>15.39</v>
      </c>
      <c r="C8" s="267">
        <v>15.39</v>
      </c>
      <c r="D8" s="267">
        <v>15.39</v>
      </c>
      <c r="E8" s="267">
        <v>16</v>
      </c>
      <c r="F8" s="268">
        <v>16.64</v>
      </c>
      <c r="G8" s="269">
        <v>17.309999999999999</v>
      </c>
      <c r="H8" s="267">
        <v>33.61</v>
      </c>
      <c r="I8" s="267">
        <v>36.130000000000003</v>
      </c>
      <c r="J8" s="267">
        <v>37.64</v>
      </c>
      <c r="K8" s="267">
        <v>38.979999999999997</v>
      </c>
      <c r="L8" s="268">
        <v>40.380000000000003</v>
      </c>
      <c r="M8" s="269">
        <v>41.83</v>
      </c>
      <c r="N8" s="270">
        <v>108</v>
      </c>
      <c r="O8" s="270">
        <v>108</v>
      </c>
      <c r="P8" s="270">
        <v>108</v>
      </c>
      <c r="Q8" s="270">
        <v>108</v>
      </c>
      <c r="R8" s="271">
        <v>108</v>
      </c>
      <c r="S8" s="269">
        <v>108</v>
      </c>
      <c r="T8" s="274">
        <v>94</v>
      </c>
      <c r="U8" s="275">
        <v>20</v>
      </c>
      <c r="V8" s="276"/>
      <c r="W8" s="276"/>
      <c r="X8" s="277">
        <v>18</v>
      </c>
      <c r="Y8" s="272"/>
      <c r="Z8" s="273">
        <v>1</v>
      </c>
      <c r="AA8" s="273">
        <v>1</v>
      </c>
      <c r="AB8" s="278"/>
      <c r="AC8" s="278"/>
      <c r="AD8" s="278">
        <v>1</v>
      </c>
      <c r="AE8" s="275">
        <v>14</v>
      </c>
      <c r="AF8" s="274">
        <v>3</v>
      </c>
      <c r="AG8" s="278">
        <v>3</v>
      </c>
      <c r="AH8" s="278">
        <v>1</v>
      </c>
      <c r="AI8" s="278">
        <v>1</v>
      </c>
      <c r="AJ8" s="278">
        <v>3</v>
      </c>
      <c r="AK8" s="275">
        <v>3</v>
      </c>
      <c r="AL8" s="277">
        <v>3</v>
      </c>
      <c r="AM8" s="274"/>
      <c r="AN8" s="278">
        <v>1</v>
      </c>
      <c r="AO8" s="278"/>
      <c r="AP8" s="278"/>
      <c r="AQ8" s="275">
        <v>1</v>
      </c>
    </row>
    <row r="9" spans="1:43" ht="18.75" hidden="1" x14ac:dyDescent="0.2">
      <c r="A9" s="178"/>
      <c r="B9" s="50"/>
      <c r="C9" s="48"/>
      <c r="D9" s="48"/>
      <c r="E9" s="48"/>
      <c r="F9" s="48"/>
      <c r="G9" s="48"/>
      <c r="H9" s="50"/>
      <c r="I9" s="48"/>
      <c r="J9" s="48"/>
      <c r="K9" s="48"/>
      <c r="L9" s="48"/>
      <c r="M9" s="48"/>
      <c r="N9" s="50"/>
      <c r="O9" s="48"/>
      <c r="P9" s="48"/>
      <c r="Q9" s="48"/>
      <c r="R9" s="48"/>
      <c r="S9" s="48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</row>
    <row r="10" spans="1:43" ht="18.75" hidden="1" x14ac:dyDescent="0.2">
      <c r="A10" s="178"/>
      <c r="B10" s="50"/>
      <c r="C10" s="48"/>
      <c r="D10" s="48"/>
      <c r="E10" s="48"/>
      <c r="F10" s="48"/>
      <c r="G10" s="48"/>
      <c r="H10" s="50"/>
      <c r="I10" s="48"/>
      <c r="J10" s="48"/>
      <c r="K10" s="48"/>
      <c r="L10" s="48"/>
      <c r="M10" s="48"/>
      <c r="N10" s="50"/>
      <c r="O10" s="48"/>
      <c r="P10" s="48"/>
      <c r="Q10" s="48"/>
      <c r="R10" s="48"/>
      <c r="S10" s="48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</row>
    <row r="11" spans="1:43" ht="18.75" hidden="1" x14ac:dyDescent="0.2">
      <c r="A11" s="178"/>
      <c r="B11" s="50"/>
      <c r="C11" s="48"/>
      <c r="D11" s="48"/>
      <c r="E11" s="48"/>
      <c r="F11" s="48"/>
      <c r="G11" s="48"/>
      <c r="H11" s="50"/>
      <c r="I11" s="48"/>
      <c r="J11" s="48"/>
      <c r="K11" s="48"/>
      <c r="L11" s="48"/>
      <c r="M11" s="48"/>
      <c r="N11" s="50"/>
      <c r="O11" s="48"/>
      <c r="P11" s="48"/>
      <c r="Q11" s="48"/>
      <c r="R11" s="48"/>
      <c r="S11" s="48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</row>
    <row r="12" spans="1:43" ht="18.75" hidden="1" x14ac:dyDescent="0.2">
      <c r="A12" s="178"/>
      <c r="B12" s="124"/>
      <c r="C12" s="48"/>
      <c r="D12" s="48"/>
      <c r="E12" s="48"/>
      <c r="F12" s="48"/>
      <c r="G12" s="48"/>
      <c r="H12" s="124"/>
      <c r="I12" s="48"/>
      <c r="J12" s="48"/>
      <c r="K12" s="48"/>
      <c r="L12" s="48"/>
      <c r="M12" s="48"/>
      <c r="N12" s="124"/>
      <c r="O12" s="48"/>
      <c r="P12" s="48"/>
      <c r="Q12" s="48"/>
      <c r="R12" s="48"/>
      <c r="S12" s="48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</row>
    <row r="13" spans="1:43" ht="18.75" hidden="1" x14ac:dyDescent="0.2">
      <c r="A13" s="178"/>
      <c r="B13" s="50"/>
      <c r="C13" s="48"/>
      <c r="D13" s="48"/>
      <c r="E13" s="48"/>
      <c r="F13" s="48"/>
      <c r="G13" s="48"/>
      <c r="H13" s="50"/>
      <c r="I13" s="48"/>
      <c r="J13" s="48"/>
      <c r="K13" s="48"/>
      <c r="L13" s="48"/>
      <c r="M13" s="48"/>
      <c r="N13" s="50"/>
      <c r="O13" s="48"/>
      <c r="P13" s="48"/>
      <c r="Q13" s="48"/>
      <c r="R13" s="48"/>
      <c r="S13" s="48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</row>
    <row r="14" spans="1:43" ht="18.75" hidden="1" x14ac:dyDescent="0.2">
      <c r="A14" s="178"/>
      <c r="B14" s="120"/>
      <c r="C14" s="48"/>
      <c r="D14" s="48"/>
      <c r="E14" s="48"/>
      <c r="F14" s="48"/>
      <c r="G14" s="48"/>
      <c r="H14" s="120"/>
      <c r="I14" s="48"/>
      <c r="J14" s="48"/>
      <c r="K14" s="48"/>
      <c r="L14" s="48"/>
      <c r="M14" s="48"/>
      <c r="N14" s="120"/>
      <c r="O14" s="48"/>
      <c r="P14" s="48"/>
      <c r="Q14" s="48"/>
      <c r="R14" s="48"/>
      <c r="S14" s="48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</row>
    <row r="15" spans="1:43" ht="19.5" x14ac:dyDescent="0.2">
      <c r="A15" s="182" t="s">
        <v>183</v>
      </c>
      <c r="B15" s="50"/>
      <c r="C15" s="48"/>
      <c r="D15" s="48"/>
      <c r="E15" s="48"/>
      <c r="F15" s="48"/>
      <c r="G15" s="48"/>
      <c r="H15" s="50"/>
      <c r="I15" s="48"/>
      <c r="J15" s="48"/>
      <c r="K15" s="48"/>
      <c r="L15" s="48"/>
      <c r="M15" s="48"/>
      <c r="N15" s="50"/>
      <c r="O15" s="48"/>
      <c r="P15" s="48"/>
      <c r="Q15" s="48"/>
      <c r="R15" s="48"/>
      <c r="S15" s="48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</row>
    <row r="16" spans="1:43" ht="18.75" x14ac:dyDescent="0.2">
      <c r="A16" s="179"/>
      <c r="B16" s="180"/>
      <c r="C16" s="181"/>
      <c r="D16" s="181"/>
      <c r="E16" s="181"/>
      <c r="F16" s="181"/>
      <c r="G16" s="181"/>
      <c r="H16" s="180"/>
      <c r="I16" s="181"/>
      <c r="J16" s="181"/>
      <c r="K16" s="181"/>
      <c r="L16" s="181"/>
      <c r="M16" s="181"/>
      <c r="N16" s="180"/>
      <c r="O16" s="181"/>
      <c r="P16" s="181"/>
      <c r="Q16" s="181"/>
      <c r="R16" s="181"/>
      <c r="S16" s="181"/>
    </row>
    <row r="17" spans="1:43" ht="56.25" customHeight="1" x14ac:dyDescent="0.2">
      <c r="A17" s="477" t="s">
        <v>182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X17" s="477" t="s">
        <v>182</v>
      </c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</row>
    <row r="18" spans="1:43" ht="18.75" x14ac:dyDescent="0.3">
      <c r="A18" s="51"/>
      <c r="B18" s="51"/>
      <c r="C18" s="51"/>
      <c r="D18" s="51"/>
      <c r="E18" s="51"/>
      <c r="F18" s="51"/>
      <c r="G18" s="51"/>
    </row>
    <row r="19" spans="1:43" ht="36.6" customHeight="1" x14ac:dyDescent="0.2"/>
    <row r="26" spans="1:43" ht="18.75" x14ac:dyDescent="0.2">
      <c r="AH26" s="475"/>
      <c r="AI26" s="476"/>
    </row>
  </sheetData>
  <mergeCells count="53">
    <mergeCell ref="E6:G6"/>
    <mergeCell ref="D6:D7"/>
    <mergeCell ref="C6:C7"/>
    <mergeCell ref="V4:W5"/>
    <mergeCell ref="V6:V7"/>
    <mergeCell ref="W6:W7"/>
    <mergeCell ref="N4:S5"/>
    <mergeCell ref="Q6:S6"/>
    <mergeCell ref="N6:N7"/>
    <mergeCell ref="O6:O7"/>
    <mergeCell ref="P6:P7"/>
    <mergeCell ref="H6:H7"/>
    <mergeCell ref="I6:I7"/>
    <mergeCell ref="J6:J7"/>
    <mergeCell ref="K6:M6"/>
    <mergeCell ref="H4:M5"/>
    <mergeCell ref="A4:A7"/>
    <mergeCell ref="B6:B7"/>
    <mergeCell ref="Z5:Z7"/>
    <mergeCell ref="AK6:AK7"/>
    <mergeCell ref="AM4:AQ4"/>
    <mergeCell ref="AL4:AL7"/>
    <mergeCell ref="AG6:AG7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H6:AH7"/>
    <mergeCell ref="AJ5:AK5"/>
    <mergeCell ref="AM5:AM7"/>
    <mergeCell ref="AN5:AN7"/>
    <mergeCell ref="AO5:AO7"/>
    <mergeCell ref="AF4:AK4"/>
    <mergeCell ref="E1:G1"/>
    <mergeCell ref="A2:W2"/>
    <mergeCell ref="AH26:AI26"/>
    <mergeCell ref="A17:U17"/>
    <mergeCell ref="X17:AQ17"/>
    <mergeCell ref="AP5:AP7"/>
    <mergeCell ref="AQ5:AQ7"/>
    <mergeCell ref="U6:U7"/>
    <mergeCell ref="T6:T7"/>
    <mergeCell ref="AI6:AI7"/>
    <mergeCell ref="AH5:AI5"/>
    <mergeCell ref="AC5:AC7"/>
    <mergeCell ref="AD5:AD7"/>
    <mergeCell ref="AE5:AE7"/>
    <mergeCell ref="AF6:AF7"/>
  </mergeCells>
  <phoneticPr fontId="15" type="noConversion"/>
  <printOptions horizontalCentered="1"/>
  <pageMargins left="0" right="0" top="0.39370078740157483" bottom="0.19685039370078741" header="0" footer="0"/>
  <pageSetup paperSize="9" scale="25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P18"/>
  <sheetViews>
    <sheetView view="pageBreakPreview" zoomScale="75" zoomScaleNormal="75" workbookViewId="0">
      <selection activeCell="E14" sqref="E14:F14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90" t="s">
        <v>165</v>
      </c>
      <c r="N1" s="490"/>
      <c r="O1" s="121"/>
      <c r="P1" s="121"/>
    </row>
    <row r="3" spans="1:16" ht="72" customHeight="1" x14ac:dyDescent="0.2">
      <c r="A3" s="491" t="s">
        <v>668</v>
      </c>
      <c r="B3" s="491"/>
      <c r="C3" s="491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6" ht="29.25" customHeight="1" x14ac:dyDescent="0.2">
      <c r="A4" s="156"/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6" ht="63" customHeight="1" x14ac:dyDescent="0.2">
      <c r="A5" s="495" t="s">
        <v>97</v>
      </c>
      <c r="B5" s="495" t="s">
        <v>154</v>
      </c>
      <c r="C5" s="495" t="s">
        <v>111</v>
      </c>
      <c r="D5" s="495" t="s">
        <v>112</v>
      </c>
      <c r="E5" s="495" t="s">
        <v>161</v>
      </c>
      <c r="F5" s="495"/>
      <c r="G5" s="495" t="s">
        <v>113</v>
      </c>
      <c r="H5" s="495" t="s">
        <v>114</v>
      </c>
      <c r="I5" s="495" t="s">
        <v>152</v>
      </c>
      <c r="J5" s="495"/>
      <c r="K5" s="495"/>
      <c r="L5" s="495"/>
      <c r="M5" s="493" t="s">
        <v>162</v>
      </c>
      <c r="N5" s="493" t="s">
        <v>153</v>
      </c>
    </row>
    <row r="6" spans="1:16" ht="46.5" customHeight="1" thickBot="1" x14ac:dyDescent="0.25">
      <c r="A6" s="495"/>
      <c r="B6" s="495"/>
      <c r="C6" s="495"/>
      <c r="D6" s="495"/>
      <c r="E6" s="495"/>
      <c r="F6" s="495"/>
      <c r="G6" s="495"/>
      <c r="H6" s="495"/>
      <c r="I6" s="213" t="s">
        <v>156</v>
      </c>
      <c r="J6" s="213" t="s">
        <v>157</v>
      </c>
      <c r="K6" s="213" t="s">
        <v>158</v>
      </c>
      <c r="L6" s="213" t="s">
        <v>155</v>
      </c>
      <c r="M6" s="494"/>
      <c r="N6" s="494"/>
    </row>
    <row r="7" spans="1:16" ht="33" customHeight="1" x14ac:dyDescent="0.25">
      <c r="A7" s="500"/>
      <c r="B7" s="497"/>
      <c r="C7" s="497" t="s">
        <v>160</v>
      </c>
      <c r="D7" s="497"/>
      <c r="E7" s="449" t="s">
        <v>669</v>
      </c>
      <c r="F7" s="450"/>
      <c r="G7" s="158"/>
      <c r="H7" s="158"/>
      <c r="I7" s="158"/>
      <c r="J7" s="158"/>
      <c r="K7" s="158"/>
      <c r="L7" s="158"/>
      <c r="M7" s="158"/>
      <c r="N7" s="158"/>
    </row>
    <row r="8" spans="1:16" ht="18" x14ac:dyDescent="0.25">
      <c r="A8" s="500"/>
      <c r="B8" s="498"/>
      <c r="C8" s="498"/>
      <c r="D8" s="498"/>
      <c r="E8" s="451">
        <v>2021</v>
      </c>
      <c r="F8" s="451">
        <v>2013</v>
      </c>
      <c r="G8" s="158"/>
      <c r="H8" s="158"/>
      <c r="I8" s="158"/>
      <c r="J8" s="158"/>
      <c r="K8" s="158"/>
      <c r="L8" s="158"/>
      <c r="M8" s="158"/>
      <c r="N8" s="158"/>
    </row>
    <row r="9" spans="1:16" ht="18" x14ac:dyDescent="0.25">
      <c r="A9" s="500"/>
      <c r="B9" s="498"/>
      <c r="C9" s="498"/>
      <c r="D9" s="498"/>
      <c r="E9" s="451">
        <v>2022</v>
      </c>
      <c r="F9" s="451">
        <v>2013</v>
      </c>
      <c r="G9" s="158"/>
      <c r="H9" s="158"/>
      <c r="I9" s="158"/>
      <c r="J9" s="158"/>
      <c r="K9" s="158"/>
      <c r="L9" s="158"/>
      <c r="M9" s="158"/>
      <c r="N9" s="158"/>
    </row>
    <row r="10" spans="1:16" ht="18" x14ac:dyDescent="0.25">
      <c r="A10" s="500"/>
      <c r="B10" s="498"/>
      <c r="C10" s="498"/>
      <c r="D10" s="498"/>
      <c r="E10" s="451">
        <v>2023</v>
      </c>
      <c r="F10" s="451">
        <v>2013</v>
      </c>
      <c r="G10" s="158"/>
      <c r="H10" s="158"/>
      <c r="I10" s="158"/>
      <c r="J10" s="158"/>
      <c r="K10" s="158"/>
      <c r="L10" s="158"/>
      <c r="M10" s="158"/>
      <c r="N10" s="158"/>
    </row>
    <row r="11" spans="1:16" ht="16.5" customHeight="1" thickBot="1" x14ac:dyDescent="0.3">
      <c r="A11" s="500"/>
      <c r="B11" s="499"/>
      <c r="C11" s="499"/>
      <c r="D11" s="499"/>
      <c r="E11" s="451">
        <v>2024</v>
      </c>
      <c r="F11" s="451">
        <v>2013</v>
      </c>
      <c r="G11" s="158"/>
      <c r="H11" s="158"/>
      <c r="I11" s="158"/>
      <c r="J11" s="158"/>
      <c r="K11" s="158"/>
      <c r="L11" s="158"/>
      <c r="M11" s="158"/>
      <c r="N11" s="158"/>
    </row>
    <row r="12" spans="1:16" ht="33" customHeight="1" x14ac:dyDescent="0.25">
      <c r="A12" s="500"/>
      <c r="B12" s="497"/>
      <c r="C12" s="497" t="s">
        <v>175</v>
      </c>
      <c r="D12" s="497"/>
      <c r="E12" s="449" t="s">
        <v>669</v>
      </c>
      <c r="F12" s="450"/>
      <c r="G12" s="158"/>
      <c r="H12" s="158"/>
      <c r="I12" s="158"/>
      <c r="J12" s="158"/>
      <c r="K12" s="158"/>
      <c r="L12" s="158"/>
      <c r="M12" s="158"/>
      <c r="N12" s="158"/>
    </row>
    <row r="13" spans="1:16" ht="18" x14ac:dyDescent="0.25">
      <c r="A13" s="500"/>
      <c r="B13" s="498"/>
      <c r="C13" s="498"/>
      <c r="D13" s="498"/>
      <c r="E13" s="451">
        <v>2021</v>
      </c>
      <c r="F13" s="451">
        <v>2013</v>
      </c>
      <c r="G13" s="158"/>
      <c r="H13" s="158"/>
      <c r="I13" s="158"/>
      <c r="J13" s="158"/>
      <c r="K13" s="158"/>
      <c r="L13" s="158"/>
      <c r="M13" s="158"/>
      <c r="N13" s="158"/>
    </row>
    <row r="14" spans="1:16" ht="18" x14ac:dyDescent="0.25">
      <c r="A14" s="500"/>
      <c r="B14" s="498"/>
      <c r="C14" s="498"/>
      <c r="D14" s="498"/>
      <c r="E14" s="451">
        <v>2022</v>
      </c>
      <c r="F14" s="451">
        <v>2013</v>
      </c>
      <c r="G14" s="158"/>
      <c r="H14" s="158"/>
      <c r="I14" s="158"/>
      <c r="J14" s="158"/>
      <c r="K14" s="158"/>
      <c r="L14" s="158"/>
      <c r="M14" s="158"/>
      <c r="N14" s="158"/>
    </row>
    <row r="15" spans="1:16" ht="18" x14ac:dyDescent="0.25">
      <c r="A15" s="500"/>
      <c r="B15" s="498"/>
      <c r="C15" s="498"/>
      <c r="D15" s="498"/>
      <c r="E15" s="451">
        <v>2023</v>
      </c>
      <c r="F15" s="451">
        <v>2013</v>
      </c>
      <c r="G15" s="158"/>
      <c r="H15" s="158"/>
      <c r="I15" s="158"/>
      <c r="J15" s="158"/>
      <c r="K15" s="158"/>
      <c r="L15" s="158"/>
      <c r="M15" s="158"/>
      <c r="N15" s="158"/>
    </row>
    <row r="16" spans="1:16" ht="18" x14ac:dyDescent="0.25">
      <c r="A16" s="500"/>
      <c r="B16" s="499" t="s">
        <v>159</v>
      </c>
      <c r="C16" s="499"/>
      <c r="D16" s="499"/>
      <c r="E16" s="451">
        <v>2024</v>
      </c>
      <c r="F16" s="451">
        <v>2013</v>
      </c>
      <c r="G16" s="158"/>
      <c r="H16" s="158"/>
      <c r="I16" s="158"/>
      <c r="J16" s="158"/>
      <c r="K16" s="158"/>
      <c r="L16" s="158"/>
      <c r="M16" s="158"/>
      <c r="N16" s="158"/>
    </row>
    <row r="17" spans="1:14" ht="30" customHeight="1" x14ac:dyDescent="0.2">
      <c r="A17" s="496" t="s">
        <v>202</v>
      </c>
      <c r="B17" s="496"/>
      <c r="C17" s="496"/>
      <c r="D17" s="496"/>
      <c r="E17" s="496"/>
      <c r="F17" s="496"/>
      <c r="G17" s="183"/>
      <c r="H17" s="183"/>
      <c r="I17" s="191"/>
      <c r="J17" s="191"/>
      <c r="K17" s="191"/>
      <c r="L17" s="191"/>
      <c r="M17" s="183"/>
      <c r="N17" s="183"/>
    </row>
    <row r="18" spans="1:14" ht="27.75" customHeight="1" x14ac:dyDescent="0.2">
      <c r="A18" s="496" t="s">
        <v>203</v>
      </c>
      <c r="B18" s="496"/>
      <c r="C18" s="496"/>
      <c r="D18" s="496"/>
      <c r="E18" s="496"/>
      <c r="F18" s="496"/>
      <c r="G18" s="183"/>
      <c r="H18" s="183"/>
      <c r="I18" s="191"/>
      <c r="J18" s="191"/>
      <c r="K18" s="191"/>
      <c r="L18" s="191"/>
      <c r="M18" s="183"/>
      <c r="N18" s="183"/>
    </row>
  </sheetData>
  <mergeCells count="32">
    <mergeCell ref="E9:F9"/>
    <mergeCell ref="E11:F11"/>
    <mergeCell ref="E10:F10"/>
    <mergeCell ref="E14:F14"/>
    <mergeCell ref="A17:F17"/>
    <mergeCell ref="A18:F18"/>
    <mergeCell ref="B7:B11"/>
    <mergeCell ref="A7:A11"/>
    <mergeCell ref="C7:C11"/>
    <mergeCell ref="D7:D11"/>
    <mergeCell ref="A12:A16"/>
    <mergeCell ref="B12:B16"/>
    <mergeCell ref="C12:C16"/>
    <mergeCell ref="D12:D16"/>
    <mergeCell ref="E15:F15"/>
    <mergeCell ref="E16:F16"/>
    <mergeCell ref="E12:F12"/>
    <mergeCell ref="E13:F13"/>
    <mergeCell ref="E7:F7"/>
    <mergeCell ref="E8:F8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3" workbookViewId="0">
      <selection activeCell="Q15" sqref="Q15"/>
    </sheetView>
  </sheetViews>
  <sheetFormatPr defaultRowHeight="12.75" x14ac:dyDescent="0.2"/>
  <sheetData>
    <row r="1" spans="1:14" ht="18.75" x14ac:dyDescent="0.2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507" t="s">
        <v>670</v>
      </c>
      <c r="M1" s="507"/>
      <c r="N1" s="507"/>
    </row>
    <row r="2" spans="1:14" ht="18.75" x14ac:dyDescent="0.2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9"/>
      <c r="M2" s="339"/>
      <c r="N2" s="339"/>
    </row>
    <row r="3" spans="1:14" ht="18.75" x14ac:dyDescent="0.3">
      <c r="A3" s="508" t="s">
        <v>671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</row>
    <row r="4" spans="1:14" ht="18.75" x14ac:dyDescent="0.3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97.5" customHeight="1" x14ac:dyDescent="0.2">
      <c r="A5" s="509" t="s">
        <v>672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1:14" ht="36.75" customHeight="1" x14ac:dyDescent="0.2">
      <c r="A6" s="503" t="s">
        <v>673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</row>
    <row r="7" spans="1:14" ht="66" customHeight="1" x14ac:dyDescent="0.2">
      <c r="A7" s="505" t="s">
        <v>674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8" spans="1:14" ht="59.25" customHeight="1" x14ac:dyDescent="0.2">
      <c r="A8" s="505" t="s">
        <v>675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</row>
    <row r="9" spans="1:14" ht="54.75" customHeight="1" x14ac:dyDescent="0.2">
      <c r="A9" s="505" t="s">
        <v>676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</row>
    <row r="10" spans="1:14" ht="58.5" customHeight="1" x14ac:dyDescent="0.2">
      <c r="A10" s="505" t="s">
        <v>677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</row>
    <row r="11" spans="1:14" ht="51.75" customHeight="1" x14ac:dyDescent="0.2">
      <c r="A11" s="505" t="s">
        <v>678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</row>
    <row r="12" spans="1:14" ht="45" customHeight="1" x14ac:dyDescent="0.2">
      <c r="A12" s="505" t="s">
        <v>679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</row>
    <row r="13" spans="1:14" ht="42" customHeight="1" x14ac:dyDescent="0.2">
      <c r="A13" s="506" t="s">
        <v>680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</row>
    <row r="14" spans="1:14" ht="40.5" customHeight="1" x14ac:dyDescent="0.2">
      <c r="A14" s="505" t="s">
        <v>681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</row>
    <row r="15" spans="1:14" ht="51" customHeight="1" x14ac:dyDescent="0.2">
      <c r="A15" s="503" t="s">
        <v>682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</row>
    <row r="16" spans="1:14" ht="26.25" customHeight="1" x14ac:dyDescent="0.3">
      <c r="A16" s="501" t="s">
        <v>683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</row>
    <row r="17" spans="1:14" ht="52.5" customHeight="1" x14ac:dyDescent="0.2">
      <c r="A17" s="502" t="s">
        <v>684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</row>
    <row r="18" spans="1:14" ht="30.75" customHeight="1" x14ac:dyDescent="0.3">
      <c r="A18" s="504" t="s">
        <v>685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</row>
  </sheetData>
  <mergeCells count="16">
    <mergeCell ref="A8:N8"/>
    <mergeCell ref="L1:N1"/>
    <mergeCell ref="A3:N3"/>
    <mergeCell ref="A5:N5"/>
    <mergeCell ref="A6:N6"/>
    <mergeCell ref="A7:N7"/>
    <mergeCell ref="A16:N16"/>
    <mergeCell ref="A17:N17"/>
    <mergeCell ref="A15:N15"/>
    <mergeCell ref="A18:N18"/>
    <mergeCell ref="A9:N9"/>
    <mergeCell ref="A10:N10"/>
    <mergeCell ref="A11:N11"/>
    <mergeCell ref="A12:N12"/>
    <mergeCell ref="A13:N13"/>
    <mergeCell ref="A14:N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Прогноз 2021-2023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Пояснительная записка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2021-2023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2021-06-29T05:42:57Z</cp:lastPrinted>
  <dcterms:created xsi:type="dcterms:W3CDTF">2006-03-06T08:26:24Z</dcterms:created>
  <dcterms:modified xsi:type="dcterms:W3CDTF">2021-06-29T09:50:25Z</dcterms:modified>
</cp:coreProperties>
</file>